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1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F7" i="10" l="1"/>
  <c r="G7" i="10"/>
  <c r="H7" i="10"/>
  <c r="I7" i="10"/>
  <c r="J7" i="10"/>
  <c r="K7" i="10"/>
  <c r="L7" i="10"/>
  <c r="E7" i="10"/>
  <c r="D11" i="29" l="1"/>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M86" i="34" l="1"/>
  <c r="I86" i="34"/>
  <c r="L86" i="34"/>
  <c r="G86" i="34"/>
  <c r="F86" i="34"/>
  <c r="J86" i="34"/>
  <c r="H86" i="34"/>
  <c r="K86" i="34"/>
  <c r="M86" i="31"/>
  <c r="H86" i="31"/>
  <c r="F86" i="31"/>
  <c r="K86" i="31"/>
  <c r="G86" i="31"/>
  <c r="K65" i="34" l="1"/>
  <c r="K87" i="34"/>
  <c r="K66" i="34" s="1"/>
  <c r="J87" i="34"/>
  <c r="J66" i="34" s="1"/>
  <c r="J65" i="34"/>
  <c r="G87" i="34"/>
  <c r="G66" i="34" s="1"/>
  <c r="G65" i="34"/>
  <c r="H13" i="34"/>
  <c r="H18" i="34" s="1"/>
  <c r="H26" i="34" s="1"/>
  <c r="J13" i="34"/>
  <c r="J18" i="34" s="1"/>
  <c r="J26" i="34" s="1"/>
  <c r="I13" i="34"/>
  <c r="I18" i="34" s="1"/>
  <c r="I26" i="34" s="1"/>
  <c r="F13" i="34"/>
  <c r="F18" i="34" s="1"/>
  <c r="F26" i="34" s="1"/>
  <c r="I65" i="34"/>
  <c r="I87" i="34"/>
  <c r="I66" i="34" s="1"/>
  <c r="G87" i="31"/>
  <c r="G66" i="31" s="1"/>
  <c r="G65" i="31"/>
  <c r="H13" i="31"/>
  <c r="H18" i="31" s="1"/>
  <c r="H26" i="31" s="1"/>
  <c r="I13" i="31"/>
  <c r="I18" i="31" s="1"/>
  <c r="I26" i="31" s="1"/>
  <c r="H65" i="31"/>
  <c r="H87" i="31"/>
  <c r="H66" i="31" s="1"/>
  <c r="H87" i="34"/>
  <c r="H66" i="34" s="1"/>
  <c r="H65" i="34"/>
  <c r="F65" i="34"/>
  <c r="F87" i="34"/>
  <c r="F66" i="34" s="1"/>
  <c r="K13" i="34"/>
  <c r="K18" i="34" s="1"/>
  <c r="K26" i="34" s="1"/>
  <c r="L13" i="34"/>
  <c r="L18" i="34" s="1"/>
  <c r="L26" i="34" s="1"/>
  <c r="M65" i="31"/>
  <c r="M87" i="31"/>
  <c r="M66" i="31" s="1"/>
  <c r="K65" i="31"/>
  <c r="K87" i="31"/>
  <c r="K66" i="31" s="1"/>
  <c r="F87" i="31"/>
  <c r="F66" i="31" s="1"/>
  <c r="F65" i="31"/>
  <c r="K13" i="31"/>
  <c r="K18" i="31" s="1"/>
  <c r="K26" i="31" s="1"/>
  <c r="G13" i="34"/>
  <c r="G18" i="34" s="1"/>
  <c r="G26" i="34" s="1"/>
  <c r="E13" i="34"/>
  <c r="E18" i="34" s="1"/>
  <c r="L65" i="34"/>
  <c r="L87" i="34"/>
  <c r="L66" i="34" s="1"/>
  <c r="M87" i="34"/>
  <c r="M66" i="34" s="1"/>
  <c r="M65" i="34"/>
  <c r="L86" i="31"/>
  <c r="I86" i="31"/>
  <c r="J86" i="31"/>
  <c r="F76" i="34" l="1"/>
  <c r="K76" i="34"/>
  <c r="H76" i="34"/>
  <c r="I76" i="34"/>
  <c r="F76" i="31"/>
  <c r="G76" i="31"/>
  <c r="L87" i="31"/>
  <c r="L66" i="31" s="1"/>
  <c r="L65" i="31"/>
  <c r="J87" i="31"/>
  <c r="J66" i="31" s="1"/>
  <c r="J65" i="31"/>
  <c r="F13" i="31"/>
  <c r="F18" i="31" s="1"/>
  <c r="F26" i="31" s="1"/>
  <c r="J13" i="31"/>
  <c r="J18" i="31" s="1"/>
  <c r="J26" i="31" s="1"/>
  <c r="M76" i="34"/>
  <c r="C9" i="34"/>
  <c r="E26" i="34"/>
  <c r="K28" i="31"/>
  <c r="K76" i="31"/>
  <c r="L28" i="34"/>
  <c r="L29" i="34" s="1"/>
  <c r="H76" i="31"/>
  <c r="H28" i="31"/>
  <c r="H29" i="31" s="1"/>
  <c r="I28" i="34"/>
  <c r="H28" i="34"/>
  <c r="H29" i="34" s="1"/>
  <c r="J76" i="34"/>
  <c r="G13" i="31"/>
  <c r="G18" i="31" s="1"/>
  <c r="G26" i="31" s="1"/>
  <c r="I65" i="31"/>
  <c r="I87" i="31"/>
  <c r="I66" i="31" s="1"/>
  <c r="G28" i="34"/>
  <c r="K28" i="34"/>
  <c r="K29" i="34" s="1"/>
  <c r="I28" i="31"/>
  <c r="I29" i="31" s="1"/>
  <c r="F28" i="34"/>
  <c r="F29" i="34" s="1"/>
  <c r="J28" i="34"/>
  <c r="J29" i="34" s="1"/>
  <c r="G76" i="34"/>
  <c r="L13" i="31"/>
  <c r="L18" i="31" s="1"/>
  <c r="L26" i="31" s="1"/>
  <c r="L28" i="31" s="1"/>
  <c r="E13" i="31"/>
  <c r="E18" i="31" s="1"/>
  <c r="L76" i="34"/>
  <c r="M76" i="31"/>
  <c r="I76" i="31" l="1"/>
  <c r="L76" i="31"/>
  <c r="E28" i="34"/>
  <c r="E29" i="34" s="1"/>
  <c r="AO36" i="34"/>
  <c r="AI36" i="34"/>
  <c r="AC36" i="34"/>
  <c r="S36" i="34"/>
  <c r="N36" i="34"/>
  <c r="BA36" i="34"/>
  <c r="AS36" i="34"/>
  <c r="AM36" i="34"/>
  <c r="AT36" i="34"/>
  <c r="T36" i="34"/>
  <c r="AJ36" i="34"/>
  <c r="AZ36" i="34"/>
  <c r="AL36" i="34"/>
  <c r="AA36" i="34"/>
  <c r="AX36" i="34"/>
  <c r="AE36" i="34"/>
  <c r="O36" i="34"/>
  <c r="AP36" i="34"/>
  <c r="Z36" i="34"/>
  <c r="AU36" i="34"/>
  <c r="AW36" i="34"/>
  <c r="Q36" i="34"/>
  <c r="BC36" i="34"/>
  <c r="U36" i="34"/>
  <c r="M36" i="34"/>
  <c r="AV36" i="34"/>
  <c r="AR36" i="34"/>
  <c r="BB36" i="34"/>
  <c r="AF36" i="34"/>
  <c r="AB36" i="34"/>
  <c r="V36" i="34"/>
  <c r="L36" i="34"/>
  <c r="R36" i="34"/>
  <c r="AG36" i="34"/>
  <c r="AY36" i="34"/>
  <c r="AD36" i="34"/>
  <c r="AK36" i="34"/>
  <c r="AN36" i="34"/>
  <c r="X36" i="34"/>
  <c r="P36" i="34"/>
  <c r="Y36" i="34"/>
  <c r="BD36" i="34"/>
  <c r="AQ36" i="34"/>
  <c r="W36" i="34"/>
  <c r="AH36" i="34"/>
  <c r="X34" i="34"/>
  <c r="M34" i="34"/>
  <c r="Y34" i="34"/>
  <c r="AZ34" i="34"/>
  <c r="V34" i="34"/>
  <c r="R34" i="34"/>
  <c r="AJ34" i="34"/>
  <c r="AU34" i="34"/>
  <c r="AM34" i="34"/>
  <c r="N34" i="34"/>
  <c r="AD34" i="34"/>
  <c r="AX34" i="34"/>
  <c r="AQ34" i="34"/>
  <c r="O34" i="34"/>
  <c r="AA34" i="34"/>
  <c r="AC34" i="34"/>
  <c r="Z34" i="34"/>
  <c r="BA34" i="34"/>
  <c r="AI34" i="34"/>
  <c r="AB34" i="34"/>
  <c r="W34" i="34"/>
  <c r="P34" i="34"/>
  <c r="AL34" i="34"/>
  <c r="J34" i="34"/>
  <c r="L34" i="34"/>
  <c r="AG34" i="34"/>
  <c r="AV34" i="34"/>
  <c r="AN34" i="34"/>
  <c r="AK34" i="34"/>
  <c r="AF34" i="34"/>
  <c r="BB34" i="34"/>
  <c r="AR34" i="34"/>
  <c r="T34" i="34"/>
  <c r="AY34" i="34"/>
  <c r="AP34" i="34"/>
  <c r="AS34" i="34"/>
  <c r="K34" i="34"/>
  <c r="AH34" i="34"/>
  <c r="S34" i="34"/>
  <c r="U34" i="34"/>
  <c r="AT34" i="34"/>
  <c r="AW34" i="34"/>
  <c r="Q34" i="34"/>
  <c r="AE34" i="34"/>
  <c r="AO34" i="34"/>
  <c r="AC36" i="31"/>
  <c r="AH36" i="31"/>
  <c r="Q36" i="31"/>
  <c r="AL36" i="31"/>
  <c r="AM36" i="31"/>
  <c r="AF36" i="31"/>
  <c r="AQ36" i="31"/>
  <c r="T36" i="31"/>
  <c r="V36" i="31"/>
  <c r="AI36" i="31"/>
  <c r="AP36" i="31"/>
  <c r="AT36" i="31"/>
  <c r="AU36" i="31"/>
  <c r="AN36" i="31"/>
  <c r="AY36" i="31"/>
  <c r="AZ36" i="31"/>
  <c r="AS36" i="31"/>
  <c r="AX36" i="31"/>
  <c r="L36" i="31"/>
  <c r="W36" i="31"/>
  <c r="AG36" i="31"/>
  <c r="Y36" i="31"/>
  <c r="P36" i="31"/>
  <c r="AA36" i="31"/>
  <c r="AW36" i="31"/>
  <c r="U36" i="31"/>
  <c r="Z36" i="31"/>
  <c r="AB36" i="31"/>
  <c r="AD36" i="31"/>
  <c r="AE36" i="31"/>
  <c r="BD36" i="31"/>
  <c r="X36" i="31"/>
  <c r="AK36" i="31"/>
  <c r="O36" i="31"/>
  <c r="M36" i="31"/>
  <c r="BB36" i="31"/>
  <c r="N36" i="31"/>
  <c r="AJ36" i="31"/>
  <c r="BA36" i="31"/>
  <c r="R36" i="31"/>
  <c r="BC36" i="31"/>
  <c r="AV36" i="31"/>
  <c r="S36" i="31"/>
  <c r="AO36" i="31"/>
  <c r="AR36" i="31"/>
  <c r="J28" i="31"/>
  <c r="J29" i="31" s="1"/>
  <c r="J76" i="31"/>
  <c r="AQ37" i="34"/>
  <c r="R37" i="34"/>
  <c r="X37" i="34"/>
  <c r="T37" i="34"/>
  <c r="M37" i="34"/>
  <c r="AC37" i="34"/>
  <c r="W37" i="34"/>
  <c r="AB37" i="34"/>
  <c r="BA37" i="34"/>
  <c r="AK37" i="34"/>
  <c r="AI37" i="34"/>
  <c r="Y37" i="34"/>
  <c r="AL37" i="34"/>
  <c r="BD37" i="34"/>
  <c r="AT37" i="34"/>
  <c r="AV37" i="34"/>
  <c r="AN37" i="34"/>
  <c r="AJ37" i="34"/>
  <c r="AR37" i="34"/>
  <c r="AG37" i="34"/>
  <c r="AA37" i="34"/>
  <c r="Q37" i="34"/>
  <c r="AP37" i="34"/>
  <c r="AD37" i="34"/>
  <c r="O37" i="34"/>
  <c r="AE37" i="34"/>
  <c r="AH37" i="34"/>
  <c r="V37" i="34"/>
  <c r="AS37" i="34"/>
  <c r="BB37" i="34"/>
  <c r="AW37" i="34"/>
  <c r="S37" i="34"/>
  <c r="AY37" i="34"/>
  <c r="U37" i="34"/>
  <c r="BC37" i="34"/>
  <c r="AM37" i="34"/>
  <c r="P37" i="34"/>
  <c r="AX37" i="34"/>
  <c r="N37" i="34"/>
  <c r="AF37" i="34"/>
  <c r="AO37" i="34"/>
  <c r="Z37" i="34"/>
  <c r="AZ37" i="34"/>
  <c r="AU37" i="34"/>
  <c r="AX32" i="34"/>
  <c r="AS32" i="34"/>
  <c r="K32" i="34"/>
  <c r="AA32" i="34"/>
  <c r="AI32" i="34"/>
  <c r="I32" i="34"/>
  <c r="N32" i="34"/>
  <c r="O32" i="34"/>
  <c r="Y32" i="34"/>
  <c r="AW32" i="34"/>
  <c r="AY32" i="34"/>
  <c r="AE32" i="34"/>
  <c r="X32" i="34"/>
  <c r="AJ32" i="34"/>
  <c r="H32" i="34"/>
  <c r="U32" i="34"/>
  <c r="AT32" i="34"/>
  <c r="AO32" i="34"/>
  <c r="T32" i="34"/>
  <c r="S32" i="34"/>
  <c r="Q32" i="34"/>
  <c r="Z32" i="34"/>
  <c r="AF32" i="34"/>
  <c r="AB32" i="34"/>
  <c r="M32" i="34"/>
  <c r="AC32" i="34"/>
  <c r="W32" i="34"/>
  <c r="J32" i="34"/>
  <c r="AK32" i="34"/>
  <c r="AM32" i="34"/>
  <c r="V32" i="34"/>
  <c r="AR32" i="34"/>
  <c r="AP32" i="34"/>
  <c r="AZ32" i="34"/>
  <c r="L32" i="34"/>
  <c r="AD32" i="34"/>
  <c r="AV32" i="34"/>
  <c r="AN32" i="34"/>
  <c r="AL32" i="34"/>
  <c r="AH32" i="34"/>
  <c r="R32" i="34"/>
  <c r="AQ32" i="34"/>
  <c r="AU32" i="34"/>
  <c r="P32" i="34"/>
  <c r="AG32" i="34"/>
  <c r="G28" i="31"/>
  <c r="AR33" i="34"/>
  <c r="Z33" i="34"/>
  <c r="J33" i="34"/>
  <c r="L33" i="34"/>
  <c r="AB33" i="34"/>
  <c r="AS33" i="34"/>
  <c r="AF33" i="34"/>
  <c r="AA33" i="34"/>
  <c r="AI33" i="34"/>
  <c r="M33" i="34"/>
  <c r="X33" i="34"/>
  <c r="Q33" i="34"/>
  <c r="AT33" i="34"/>
  <c r="AE33" i="34"/>
  <c r="K33" i="34"/>
  <c r="AN33" i="34"/>
  <c r="AZ33" i="34"/>
  <c r="S33" i="34"/>
  <c r="U33" i="34"/>
  <c r="AJ33" i="34"/>
  <c r="AY33" i="34"/>
  <c r="AK33" i="34"/>
  <c r="AP33" i="34"/>
  <c r="AL33" i="34"/>
  <c r="AW33" i="34"/>
  <c r="AO33" i="34"/>
  <c r="AH33" i="34"/>
  <c r="R33" i="34"/>
  <c r="AU33" i="34"/>
  <c r="AD33" i="34"/>
  <c r="AG33" i="34"/>
  <c r="W33" i="34"/>
  <c r="P33" i="34"/>
  <c r="I33" i="34"/>
  <c r="AQ33" i="34"/>
  <c r="AM33" i="34"/>
  <c r="AX33" i="34"/>
  <c r="N33" i="34"/>
  <c r="O33" i="34"/>
  <c r="AC33" i="34"/>
  <c r="V33" i="34"/>
  <c r="T33" i="34"/>
  <c r="BA33" i="34"/>
  <c r="Y33" i="34"/>
  <c r="AV33" i="34"/>
  <c r="AM33" i="31"/>
  <c r="AO33" i="31"/>
  <c r="BA33" i="31"/>
  <c r="AE33" i="31"/>
  <c r="AC33" i="31"/>
  <c r="W33" i="31"/>
  <c r="S33" i="31"/>
  <c r="U33" i="31"/>
  <c r="AA33" i="31"/>
  <c r="AR33" i="31"/>
  <c r="AV33" i="31"/>
  <c r="AZ33" i="31"/>
  <c r="AT33" i="31"/>
  <c r="AW33" i="31"/>
  <c r="AN33" i="31"/>
  <c r="N33" i="31"/>
  <c r="AD33" i="31"/>
  <c r="Q33" i="31"/>
  <c r="O33" i="31"/>
  <c r="AU33" i="31"/>
  <c r="T33" i="31"/>
  <c r="V33" i="31"/>
  <c r="Z33" i="31"/>
  <c r="AL33" i="31"/>
  <c r="AI33" i="31"/>
  <c r="R33" i="31"/>
  <c r="AB33" i="31"/>
  <c r="J33" i="31"/>
  <c r="P33" i="31"/>
  <c r="M33" i="31"/>
  <c r="Y33" i="31"/>
  <c r="AQ33" i="31"/>
  <c r="AH33" i="31"/>
  <c r="AY33" i="31"/>
  <c r="AJ33" i="31"/>
  <c r="I33" i="31"/>
  <c r="K33" i="31"/>
  <c r="AP33" i="31"/>
  <c r="X33" i="31"/>
  <c r="L33" i="31"/>
  <c r="AF33" i="31"/>
  <c r="AK33" i="31"/>
  <c r="AS33" i="31"/>
  <c r="AX33" i="31"/>
  <c r="AG33" i="31"/>
  <c r="F28" i="31"/>
  <c r="F29" i="31" s="1"/>
  <c r="C9" i="31"/>
  <c r="E26" i="31"/>
  <c r="G31" i="34"/>
  <c r="V31" i="34"/>
  <c r="Z31" i="34"/>
  <c r="AM31" i="34"/>
  <c r="AT31" i="34"/>
  <c r="AD31" i="34"/>
  <c r="AN31" i="34"/>
  <c r="Q31" i="34"/>
  <c r="AV31" i="34"/>
  <c r="AX31" i="34"/>
  <c r="L31" i="34"/>
  <c r="AI31" i="34"/>
  <c r="W31" i="34"/>
  <c r="AK31" i="34"/>
  <c r="P31" i="34"/>
  <c r="AE31" i="34"/>
  <c r="AU31" i="34"/>
  <c r="AO31" i="34"/>
  <c r="AP31" i="34"/>
  <c r="R31" i="34"/>
  <c r="H31" i="34"/>
  <c r="AR31" i="34"/>
  <c r="K31" i="34"/>
  <c r="J31" i="34"/>
  <c r="O31" i="34"/>
  <c r="U31" i="34"/>
  <c r="AC31" i="34"/>
  <c r="AH31" i="34"/>
  <c r="AG31" i="34"/>
  <c r="M31" i="34"/>
  <c r="AQ31" i="34"/>
  <c r="I31" i="34"/>
  <c r="X31" i="34"/>
  <c r="AS31" i="34"/>
  <c r="AF31" i="34"/>
  <c r="N31" i="34"/>
  <c r="AW31" i="34"/>
  <c r="Y31" i="34"/>
  <c r="AL31" i="34"/>
  <c r="AJ31" i="34"/>
  <c r="AY31" i="34"/>
  <c r="AA31" i="34"/>
  <c r="S31" i="34"/>
  <c r="T31" i="34"/>
  <c r="AB31" i="34"/>
  <c r="L29" i="31"/>
  <c r="M37" i="31"/>
  <c r="T37" i="31"/>
  <c r="Q37" i="31"/>
  <c r="X37" i="31"/>
  <c r="W37" i="31"/>
  <c r="AP37" i="31"/>
  <c r="AY37" i="31"/>
  <c r="AD37" i="31"/>
  <c r="AU37" i="31"/>
  <c r="O37" i="31"/>
  <c r="BB37" i="31"/>
  <c r="AG37" i="31"/>
  <c r="AT37" i="31"/>
  <c r="AM37" i="31"/>
  <c r="AA37" i="31"/>
  <c r="AF37" i="31"/>
  <c r="AE37" i="31"/>
  <c r="Z37" i="31"/>
  <c r="AI37" i="31"/>
  <c r="N37" i="31"/>
  <c r="BA37" i="31"/>
  <c r="S37" i="31"/>
  <c r="V37" i="31"/>
  <c r="AJ37" i="31"/>
  <c r="AC37" i="31"/>
  <c r="AL37" i="31"/>
  <c r="AZ37" i="31"/>
  <c r="BC37" i="31"/>
  <c r="AV37" i="31"/>
  <c r="AH37" i="31"/>
  <c r="AQ37" i="31"/>
  <c r="AO37" i="31"/>
  <c r="AK37" i="31"/>
  <c r="AR37" i="31"/>
  <c r="Y37" i="31"/>
  <c r="U37" i="31"/>
  <c r="AB37" i="31"/>
  <c r="AW37" i="31"/>
  <c r="AX37" i="31"/>
  <c r="R37" i="31"/>
  <c r="AS37" i="31"/>
  <c r="BD37" i="31"/>
  <c r="AN37" i="31"/>
  <c r="P37" i="31"/>
  <c r="AT35" i="34"/>
  <c r="BA35" i="34"/>
  <c r="AC35" i="34"/>
  <c r="AL35" i="34"/>
  <c r="AS35" i="34"/>
  <c r="AI35" i="34"/>
  <c r="M35" i="34"/>
  <c r="AW35" i="34"/>
  <c r="AH35" i="34"/>
  <c r="AU35" i="34"/>
  <c r="AO35" i="34"/>
  <c r="AJ35" i="34"/>
  <c r="Y35" i="34"/>
  <c r="Q35" i="34"/>
  <c r="AD35" i="34"/>
  <c r="R35" i="34"/>
  <c r="AA35" i="34"/>
  <c r="AX35" i="34"/>
  <c r="L35" i="34"/>
  <c r="AK35" i="34"/>
  <c r="AV35" i="34"/>
  <c r="AZ35" i="34"/>
  <c r="N35" i="34"/>
  <c r="P35" i="34"/>
  <c r="AM35" i="34"/>
  <c r="K35" i="34"/>
  <c r="O35" i="34"/>
  <c r="BC35" i="34"/>
  <c r="AE35" i="34"/>
  <c r="AR35" i="34"/>
  <c r="AB35" i="34"/>
  <c r="V35" i="34"/>
  <c r="T35" i="34"/>
  <c r="W35" i="34"/>
  <c r="U35" i="34"/>
  <c r="Z35" i="34"/>
  <c r="X35" i="34"/>
  <c r="S35" i="34"/>
  <c r="AY35" i="34"/>
  <c r="AQ35" i="34"/>
  <c r="AF35" i="34"/>
  <c r="AP35" i="34"/>
  <c r="AG35" i="34"/>
  <c r="BB35" i="34"/>
  <c r="AN35" i="34"/>
  <c r="U34" i="31"/>
  <c r="AH34" i="31"/>
  <c r="AZ34" i="31"/>
  <c r="AD34" i="31"/>
  <c r="AM34" i="31"/>
  <c r="X34" i="31"/>
  <c r="AI34" i="31"/>
  <c r="N34" i="31"/>
  <c r="AL34" i="31"/>
  <c r="AU34" i="31"/>
  <c r="AF34" i="31"/>
  <c r="AQ34" i="31"/>
  <c r="AR34" i="31"/>
  <c r="AK34" i="31"/>
  <c r="AX34" i="31"/>
  <c r="AW34" i="31"/>
  <c r="BA34" i="31"/>
  <c r="S34" i="31"/>
  <c r="AO34" i="31"/>
  <c r="M34" i="31"/>
  <c r="Z34" i="31"/>
  <c r="T34" i="31"/>
  <c r="V34" i="31"/>
  <c r="AE34" i="31"/>
  <c r="AV34" i="31"/>
  <c r="P34" i="31"/>
  <c r="AC34" i="31"/>
  <c r="L34" i="31"/>
  <c r="AN34" i="31"/>
  <c r="K34" i="31"/>
  <c r="AG34" i="31"/>
  <c r="Y34" i="31"/>
  <c r="AT34" i="31"/>
  <c r="AS34" i="31"/>
  <c r="Q34" i="31"/>
  <c r="AY34" i="31"/>
  <c r="AJ34" i="31"/>
  <c r="W34" i="31"/>
  <c r="AB34" i="31"/>
  <c r="AA34" i="31"/>
  <c r="O34" i="31"/>
  <c r="BB34" i="31"/>
  <c r="J34" i="31"/>
  <c r="AP34" i="31"/>
  <c r="R34" i="31"/>
  <c r="G29" i="34"/>
  <c r="I29" i="34"/>
  <c r="K29" i="31"/>
  <c r="BD60" i="31" l="1"/>
  <c r="BB60" i="34"/>
  <c r="X32" i="31"/>
  <c r="P32" i="31"/>
  <c r="AP32" i="31"/>
  <c r="AZ32" i="31"/>
  <c r="AR32" i="31"/>
  <c r="AW32" i="31"/>
  <c r="AY32" i="31"/>
  <c r="AG32" i="31"/>
  <c r="AN32" i="31"/>
  <c r="K32" i="31"/>
  <c r="AO32" i="31"/>
  <c r="I32" i="31"/>
  <c r="Q32" i="31"/>
  <c r="M32" i="31"/>
  <c r="AQ32" i="31"/>
  <c r="AX32" i="31"/>
  <c r="AK32" i="31"/>
  <c r="U32" i="31"/>
  <c r="J32" i="31"/>
  <c r="T32" i="31"/>
  <c r="AF32" i="31"/>
  <c r="AV32" i="31"/>
  <c r="S32" i="31"/>
  <c r="AD32" i="31"/>
  <c r="AS32" i="31"/>
  <c r="Z32" i="31"/>
  <c r="L32" i="31"/>
  <c r="N32" i="31"/>
  <c r="R32" i="31"/>
  <c r="Y32" i="31"/>
  <c r="AT32" i="31"/>
  <c r="V32" i="31"/>
  <c r="W32" i="31"/>
  <c r="AU32" i="31"/>
  <c r="AI32" i="31"/>
  <c r="H32" i="31"/>
  <c r="AH32" i="31"/>
  <c r="AE32" i="31"/>
  <c r="AL32" i="31"/>
  <c r="AM32" i="31"/>
  <c r="AC32" i="31"/>
  <c r="AA32" i="31"/>
  <c r="AB32" i="31"/>
  <c r="O32" i="31"/>
  <c r="AJ32" i="31"/>
  <c r="G29" i="31"/>
  <c r="BD60" i="34"/>
  <c r="AY60" i="34"/>
  <c r="H31" i="31"/>
  <c r="O31" i="31"/>
  <c r="AK31" i="31"/>
  <c r="AJ31" i="31"/>
  <c r="AH31" i="31"/>
  <c r="AA31" i="31"/>
  <c r="AF31" i="31"/>
  <c r="AE31" i="31"/>
  <c r="AP31" i="31"/>
  <c r="M31" i="31"/>
  <c r="Q31" i="31"/>
  <c r="AN31" i="31"/>
  <c r="AU31" i="31"/>
  <c r="AG31" i="31"/>
  <c r="AL31" i="31"/>
  <c r="AI31" i="31"/>
  <c r="X31" i="31"/>
  <c r="AY31" i="31"/>
  <c r="AO31" i="31"/>
  <c r="AB31" i="31"/>
  <c r="Y31" i="31"/>
  <c r="K31" i="31"/>
  <c r="AS31" i="31"/>
  <c r="Z31" i="31"/>
  <c r="S31" i="31"/>
  <c r="L31" i="31"/>
  <c r="AM31" i="31"/>
  <c r="U31" i="31"/>
  <c r="J31" i="31"/>
  <c r="AV31" i="31"/>
  <c r="R31" i="31"/>
  <c r="W31" i="31"/>
  <c r="V31" i="31"/>
  <c r="AT31" i="31"/>
  <c r="AX31" i="31"/>
  <c r="AQ31" i="31"/>
  <c r="G31" i="31"/>
  <c r="N31" i="31"/>
  <c r="AR31" i="31"/>
  <c r="AW31" i="31"/>
  <c r="T31" i="31"/>
  <c r="AD31" i="31"/>
  <c r="P31" i="31"/>
  <c r="AC31" i="31"/>
  <c r="I31" i="31"/>
  <c r="AZ60" i="34"/>
  <c r="BA60" i="34"/>
  <c r="E28" i="31"/>
  <c r="E29" i="31" s="1"/>
  <c r="AZ35" i="31"/>
  <c r="Q35" i="31"/>
  <c r="AP35" i="31"/>
  <c r="AL35" i="31"/>
  <c r="BA35" i="31"/>
  <c r="BA60" i="31" s="1"/>
  <c r="V35" i="31"/>
  <c r="AJ35" i="31"/>
  <c r="L35" i="31"/>
  <c r="AE35" i="31"/>
  <c r="AN35" i="31"/>
  <c r="AA35" i="31"/>
  <c r="N35" i="31"/>
  <c r="R35" i="31"/>
  <c r="AB35" i="31"/>
  <c r="AX35" i="31"/>
  <c r="AH35" i="31"/>
  <c r="BB35" i="31"/>
  <c r="BB60" i="31" s="1"/>
  <c r="AY35" i="31"/>
  <c r="AD35" i="31"/>
  <c r="BC35" i="31"/>
  <c r="BC60" i="31" s="1"/>
  <c r="AC35" i="31"/>
  <c r="S35" i="31"/>
  <c r="AS35" i="31"/>
  <c r="T35" i="31"/>
  <c r="AO35" i="31"/>
  <c r="P35" i="31"/>
  <c r="U35" i="31"/>
  <c r="K35" i="31"/>
  <c r="AM35" i="31"/>
  <c r="AF35" i="31"/>
  <c r="AW35" i="31"/>
  <c r="Z35" i="31"/>
  <c r="Y35" i="31"/>
  <c r="AG35" i="31"/>
  <c r="W35" i="31"/>
  <c r="X35" i="31"/>
  <c r="AV35" i="31"/>
  <c r="AQ35" i="31"/>
  <c r="AU35" i="31"/>
  <c r="M35" i="31"/>
  <c r="AT35" i="31"/>
  <c r="AI35" i="31"/>
  <c r="AR35" i="31"/>
  <c r="O35" i="31"/>
  <c r="AK35" i="31"/>
  <c r="BC60" i="34"/>
  <c r="AH30" i="34"/>
  <c r="AH60" i="34" s="1"/>
  <c r="G30" i="34"/>
  <c r="G60" i="34" s="1"/>
  <c r="O30" i="34"/>
  <c r="O60" i="34" s="1"/>
  <c r="AD30" i="34"/>
  <c r="AD60" i="34" s="1"/>
  <c r="AN30" i="34"/>
  <c r="AN60" i="34" s="1"/>
  <c r="Y30" i="34"/>
  <c r="Y60" i="34" s="1"/>
  <c r="N30" i="34"/>
  <c r="N60" i="34" s="1"/>
  <c r="W30" i="34"/>
  <c r="W60" i="34" s="1"/>
  <c r="Q30" i="34"/>
  <c r="Q60" i="34" s="1"/>
  <c r="X30" i="34"/>
  <c r="X60" i="34" s="1"/>
  <c r="H30" i="34"/>
  <c r="H60" i="34" s="1"/>
  <c r="U30" i="34"/>
  <c r="U60" i="34" s="1"/>
  <c r="AL30" i="34"/>
  <c r="AL60" i="34" s="1"/>
  <c r="F30" i="34"/>
  <c r="F60" i="34" s="1"/>
  <c r="AV30" i="34"/>
  <c r="AV60" i="34" s="1"/>
  <c r="AM30" i="34"/>
  <c r="AM60" i="34" s="1"/>
  <c r="AP30" i="34"/>
  <c r="AP60" i="34" s="1"/>
  <c r="AF30" i="34"/>
  <c r="AF60" i="34" s="1"/>
  <c r="P30" i="34"/>
  <c r="P60" i="34" s="1"/>
  <c r="AR30" i="34"/>
  <c r="AR60" i="34" s="1"/>
  <c r="AS30" i="34"/>
  <c r="AS60" i="34" s="1"/>
  <c r="AT30" i="34"/>
  <c r="AT60" i="34" s="1"/>
  <c r="J30" i="34"/>
  <c r="J60" i="34" s="1"/>
  <c r="AU30" i="34"/>
  <c r="AU60" i="34" s="1"/>
  <c r="AG30" i="34"/>
  <c r="AG60" i="34" s="1"/>
  <c r="AQ30" i="34"/>
  <c r="AQ60" i="34" s="1"/>
  <c r="I30" i="34"/>
  <c r="I60" i="34" s="1"/>
  <c r="Z30" i="34"/>
  <c r="Z60" i="34" s="1"/>
  <c r="AJ30" i="34"/>
  <c r="AJ60" i="34" s="1"/>
  <c r="AO30" i="34"/>
  <c r="AO60" i="34" s="1"/>
  <c r="M30" i="34"/>
  <c r="M60" i="34" s="1"/>
  <c r="AX30" i="34"/>
  <c r="AX60" i="34" s="1"/>
  <c r="AC30" i="34"/>
  <c r="AC60" i="34" s="1"/>
  <c r="S30" i="34"/>
  <c r="S60" i="34" s="1"/>
  <c r="R30" i="34"/>
  <c r="R60" i="34" s="1"/>
  <c r="AI30" i="34"/>
  <c r="AI60" i="34" s="1"/>
  <c r="K30" i="34"/>
  <c r="K60" i="34" s="1"/>
  <c r="T30" i="34"/>
  <c r="T60" i="34" s="1"/>
  <c r="AW30" i="34"/>
  <c r="AW60" i="34" s="1"/>
  <c r="AA30" i="34"/>
  <c r="AA60" i="34" s="1"/>
  <c r="AE30" i="34"/>
  <c r="AE60" i="34" s="1"/>
  <c r="E62" i="34"/>
  <c r="AB30" i="34"/>
  <c r="AB60" i="34" s="1"/>
  <c r="L30" i="34"/>
  <c r="L60" i="34" s="1"/>
  <c r="V30" i="34"/>
  <c r="V60" i="34" s="1"/>
  <c r="AK30" i="34"/>
  <c r="AK60" i="34" s="1"/>
  <c r="F61" i="34" l="1"/>
  <c r="E63" i="34"/>
  <c r="E64" i="34" s="1"/>
  <c r="E77" i="34" s="1"/>
  <c r="E80" i="34" s="1"/>
  <c r="E81" i="34" s="1"/>
  <c r="F62" i="34"/>
  <c r="G61" i="34" s="1"/>
  <c r="AZ60" i="31"/>
  <c r="Z30" i="31"/>
  <c r="Z60" i="31" s="1"/>
  <c r="AK30" i="31"/>
  <c r="AK60" i="31" s="1"/>
  <c r="AD30" i="31"/>
  <c r="AD60" i="31" s="1"/>
  <c r="W30" i="31"/>
  <c r="W60" i="31" s="1"/>
  <c r="AO30" i="31"/>
  <c r="AO60" i="31" s="1"/>
  <c r="AS30" i="31"/>
  <c r="AS60" i="31" s="1"/>
  <c r="J30" i="31"/>
  <c r="J60" i="31" s="1"/>
  <c r="AB30" i="31"/>
  <c r="AB60" i="31" s="1"/>
  <c r="AN30" i="31"/>
  <c r="AN60" i="31" s="1"/>
  <c r="AV30" i="31"/>
  <c r="AV60" i="31" s="1"/>
  <c r="Q30" i="31"/>
  <c r="Q60" i="31" s="1"/>
  <c r="AR30" i="31"/>
  <c r="AR60" i="31" s="1"/>
  <c r="N30" i="31"/>
  <c r="N60" i="31" s="1"/>
  <c r="I30" i="31"/>
  <c r="I60" i="31" s="1"/>
  <c r="S30" i="31"/>
  <c r="S60" i="31" s="1"/>
  <c r="X30" i="31"/>
  <c r="X60" i="31" s="1"/>
  <c r="AJ30" i="31"/>
  <c r="AJ60" i="31" s="1"/>
  <c r="U30" i="31"/>
  <c r="U60" i="31" s="1"/>
  <c r="AU30" i="31"/>
  <c r="AU60" i="31" s="1"/>
  <c r="AM30" i="31"/>
  <c r="AM60" i="31" s="1"/>
  <c r="E62" i="31"/>
  <c r="V30" i="31"/>
  <c r="V60" i="31" s="1"/>
  <c r="AF30" i="31"/>
  <c r="AF60" i="31" s="1"/>
  <c r="AQ30" i="31"/>
  <c r="AQ60" i="31" s="1"/>
  <c r="AW30" i="31"/>
  <c r="AW60" i="31" s="1"/>
  <c r="O30" i="31"/>
  <c r="O60" i="31" s="1"/>
  <c r="Y30" i="31"/>
  <c r="Y60" i="31" s="1"/>
  <c r="AI30" i="31"/>
  <c r="AI60" i="31" s="1"/>
  <c r="H30" i="31"/>
  <c r="H60" i="31" s="1"/>
  <c r="R30" i="31"/>
  <c r="R60" i="31" s="1"/>
  <c r="AX30" i="31"/>
  <c r="AX60" i="31" s="1"/>
  <c r="L30" i="31"/>
  <c r="L60" i="31" s="1"/>
  <c r="G30" i="31"/>
  <c r="G60" i="31" s="1"/>
  <c r="T30" i="31"/>
  <c r="T60" i="31" s="1"/>
  <c r="F30" i="31"/>
  <c r="F60" i="31" s="1"/>
  <c r="AC30" i="31"/>
  <c r="AC60" i="31" s="1"/>
  <c r="AT30" i="31"/>
  <c r="AT60" i="31" s="1"/>
  <c r="AA30" i="31"/>
  <c r="AA60" i="31" s="1"/>
  <c r="P30" i="31"/>
  <c r="P60" i="31" s="1"/>
  <c r="K30" i="31"/>
  <c r="K60" i="31" s="1"/>
  <c r="AP30" i="31"/>
  <c r="AP60" i="31" s="1"/>
  <c r="M30" i="31"/>
  <c r="M60" i="31" s="1"/>
  <c r="AG30" i="31"/>
  <c r="AG60" i="31" s="1"/>
  <c r="AE30" i="31"/>
  <c r="AE60" i="31" s="1"/>
  <c r="AL30" i="31"/>
  <c r="AL60" i="31" s="1"/>
  <c r="AH30" i="31"/>
  <c r="AH60" i="31" s="1"/>
  <c r="AY60" i="31"/>
  <c r="F61" i="31" l="1"/>
  <c r="F62" i="31" s="1"/>
  <c r="G61" i="31" s="1"/>
  <c r="E63" i="31"/>
  <c r="E64" i="31" s="1"/>
  <c r="E77" i="31" s="1"/>
  <c r="E80" i="31" s="1"/>
  <c r="E81" i="31" s="1"/>
  <c r="F63" i="34"/>
  <c r="F64" i="34" s="1"/>
  <c r="F77" i="34" s="1"/>
  <c r="F80" i="34" s="1"/>
  <c r="F81" i="34" s="1"/>
  <c r="G62" i="34"/>
  <c r="H61" i="34" s="1"/>
  <c r="H62" i="34" l="1"/>
  <c r="I61" i="34" s="1"/>
  <c r="G63" i="34"/>
  <c r="G64" i="34" s="1"/>
  <c r="G77" i="34" s="1"/>
  <c r="G80" i="34" s="1"/>
  <c r="G81" i="34" s="1"/>
  <c r="F63" i="31"/>
  <c r="F64" i="31" s="1"/>
  <c r="F77" i="31" s="1"/>
  <c r="F80" i="31" s="1"/>
  <c r="F81" i="31" s="1"/>
  <c r="G62" i="31"/>
  <c r="H61" i="31" s="1"/>
  <c r="G63" i="31" l="1"/>
  <c r="G64" i="31" s="1"/>
  <c r="G77" i="31" s="1"/>
  <c r="G80" i="31" s="1"/>
  <c r="G81" i="31" s="1"/>
  <c r="H62" i="31"/>
  <c r="I61" i="31" s="1"/>
  <c r="I62" i="34"/>
  <c r="J61" i="34" s="1"/>
  <c r="H63" i="34"/>
  <c r="H64" i="34" s="1"/>
  <c r="H77" i="34" s="1"/>
  <c r="H80" i="34" s="1"/>
  <c r="H81" i="34" s="1"/>
  <c r="I63" i="34" l="1"/>
  <c r="I64" i="34" s="1"/>
  <c r="I77" i="34" s="1"/>
  <c r="I80" i="34" s="1"/>
  <c r="I81" i="34" s="1"/>
  <c r="I62" i="31"/>
  <c r="J61" i="31" s="1"/>
  <c r="H63" i="31"/>
  <c r="H64" i="31" s="1"/>
  <c r="H77" i="31" s="1"/>
  <c r="H80" i="31" s="1"/>
  <c r="H81" i="31" s="1"/>
  <c r="J62" i="34"/>
  <c r="K61" i="34" s="1"/>
  <c r="J63" i="34" l="1"/>
  <c r="J64" i="34" s="1"/>
  <c r="J77" i="34" s="1"/>
  <c r="J80" i="34" s="1"/>
  <c r="J81" i="34" s="1"/>
  <c r="J62" i="31"/>
  <c r="K61" i="31" s="1"/>
  <c r="K62" i="34"/>
  <c r="L61" i="34" s="1"/>
  <c r="I63" i="31"/>
  <c r="I64" i="31" s="1"/>
  <c r="I77" i="31" s="1"/>
  <c r="I80" i="31" s="1"/>
  <c r="I81" i="31" s="1"/>
  <c r="K63" i="34" l="1"/>
  <c r="K64" i="34" s="1"/>
  <c r="K77" i="34" s="1"/>
  <c r="K80" i="34" s="1"/>
  <c r="K81" i="34" s="1"/>
  <c r="K62" i="31"/>
  <c r="L61" i="31" s="1"/>
  <c r="J63" i="31"/>
  <c r="J64" i="31" s="1"/>
  <c r="J77" i="31" s="1"/>
  <c r="J80" i="31" s="1"/>
  <c r="J81" i="31" s="1"/>
  <c r="L62" i="34"/>
  <c r="M61" i="34" s="1"/>
  <c r="M62" i="34" l="1"/>
  <c r="N61" i="34" s="1"/>
  <c r="K63" i="31"/>
  <c r="K64" i="31" s="1"/>
  <c r="K77" i="31" s="1"/>
  <c r="K80" i="31" s="1"/>
  <c r="K81" i="31" s="1"/>
  <c r="L62" i="31"/>
  <c r="M61" i="31" s="1"/>
  <c r="L63" i="34"/>
  <c r="L64" i="34" s="1"/>
  <c r="L77" i="34" s="1"/>
  <c r="L80" i="34" s="1"/>
  <c r="L81" i="34" s="1"/>
  <c r="L63" i="31" l="1"/>
  <c r="L64" i="31" s="1"/>
  <c r="L77" i="31" s="1"/>
  <c r="L80" i="31" s="1"/>
  <c r="L81" i="31" s="1"/>
  <c r="N62" i="34"/>
  <c r="O61" i="34" s="1"/>
  <c r="M62" i="31"/>
  <c r="N61" i="31" s="1"/>
  <c r="M63" i="34"/>
  <c r="M64" i="34" s="1"/>
  <c r="M77" i="34" s="1"/>
  <c r="M80" i="34" s="1"/>
  <c r="M81" i="34" s="1"/>
  <c r="M63" i="31" l="1"/>
  <c r="M64" i="31" s="1"/>
  <c r="M77" i="31" s="1"/>
  <c r="M80" i="31" s="1"/>
  <c r="M81" i="31" s="1"/>
  <c r="O62" i="34"/>
  <c r="P61" i="34" s="1"/>
  <c r="N63" i="34"/>
  <c r="N64" i="34" s="1"/>
  <c r="N77" i="34" s="1"/>
  <c r="N80" i="34" s="1"/>
  <c r="N81" i="34" s="1"/>
  <c r="N62" i="31"/>
  <c r="O61" i="31" s="1"/>
  <c r="N63" i="31" l="1"/>
  <c r="N64" i="31" s="1"/>
  <c r="N77" i="31" s="1"/>
  <c r="N80" i="31" s="1"/>
  <c r="N81" i="31" s="1"/>
  <c r="P62" i="34"/>
  <c r="Q61" i="34" s="1"/>
  <c r="O62" i="31"/>
  <c r="P61" i="31" s="1"/>
  <c r="O63" i="34"/>
  <c r="O64" i="34" s="1"/>
  <c r="O77" i="34" s="1"/>
  <c r="O80" i="34" s="1"/>
  <c r="O81" i="34" s="1"/>
  <c r="O63" i="31" l="1"/>
  <c r="O64" i="31" s="1"/>
  <c r="O77" i="31" s="1"/>
  <c r="O80" i="31" s="1"/>
  <c r="O81" i="31" s="1"/>
  <c r="P62" i="31"/>
  <c r="Q61" i="31" s="1"/>
  <c r="Q62" i="34"/>
  <c r="R61" i="34" s="1"/>
  <c r="P63" i="34"/>
  <c r="P64" i="34" s="1"/>
  <c r="P77" i="34" s="1"/>
  <c r="P80" i="34" s="1"/>
  <c r="P81" i="34" s="1"/>
  <c r="Q63" i="34" l="1"/>
  <c r="Q64" i="34" s="1"/>
  <c r="Q77" i="34" s="1"/>
  <c r="Q80" i="34" s="1"/>
  <c r="Q81" i="34" s="1"/>
  <c r="R62" i="34"/>
  <c r="S61" i="34" s="1"/>
  <c r="Q62" i="31"/>
  <c r="R61" i="31" s="1"/>
  <c r="P63" i="31"/>
  <c r="P64" i="31" s="1"/>
  <c r="P77" i="31" s="1"/>
  <c r="P80" i="31" s="1"/>
  <c r="P81" i="31" s="1"/>
  <c r="Q63" i="31" l="1"/>
  <c r="Q64" i="31" s="1"/>
  <c r="Q77" i="31" s="1"/>
  <c r="Q80" i="31" s="1"/>
  <c r="Q81" i="31" s="1"/>
  <c r="R62" i="31"/>
  <c r="S61" i="31" s="1"/>
  <c r="S62" i="34"/>
  <c r="T61" i="34" s="1"/>
  <c r="R63" i="34"/>
  <c r="R64" i="34" s="1"/>
  <c r="R77" i="34" s="1"/>
  <c r="R80" i="34" s="1"/>
  <c r="R81" i="34" s="1"/>
  <c r="S63" i="34" l="1"/>
  <c r="S64" i="34" s="1"/>
  <c r="S77" i="34" s="1"/>
  <c r="S80" i="34" s="1"/>
  <c r="S81" i="34" s="1"/>
  <c r="T62" i="34"/>
  <c r="U61" i="34" s="1"/>
  <c r="S62" i="31"/>
  <c r="T61" i="31" s="1"/>
  <c r="R63" i="31"/>
  <c r="R64" i="31" s="1"/>
  <c r="R77" i="31" s="1"/>
  <c r="R80" i="31" s="1"/>
  <c r="R81" i="31" s="1"/>
  <c r="U62" i="34" l="1"/>
  <c r="V61" i="34" s="1"/>
  <c r="T62" i="31"/>
  <c r="U61" i="31" s="1"/>
  <c r="S63" i="31"/>
  <c r="S64" i="31" s="1"/>
  <c r="S77" i="31" s="1"/>
  <c r="S80" i="31" s="1"/>
  <c r="S81" i="31" s="1"/>
  <c r="T63" i="34"/>
  <c r="T64" i="34" s="1"/>
  <c r="T77" i="34" s="1"/>
  <c r="T80" i="34" s="1"/>
  <c r="T81" i="34" s="1"/>
  <c r="T63" i="31" l="1"/>
  <c r="T64" i="31" s="1"/>
  <c r="T77" i="31" s="1"/>
  <c r="T80" i="31" s="1"/>
  <c r="T81" i="31" s="1"/>
  <c r="V62" i="34"/>
  <c r="W61" i="34" s="1"/>
  <c r="U62" i="31"/>
  <c r="V61" i="31" s="1"/>
  <c r="U63" i="34"/>
  <c r="U64" i="34" s="1"/>
  <c r="U77" i="34" s="1"/>
  <c r="U80" i="34" s="1"/>
  <c r="U81" i="34" s="1"/>
  <c r="C4" i="34" s="1"/>
  <c r="G30" i="29" s="1"/>
  <c r="U63" i="31" l="1"/>
  <c r="U64" i="31" s="1"/>
  <c r="U77" i="31" s="1"/>
  <c r="U80" i="31" s="1"/>
  <c r="U81" i="31" s="1"/>
  <c r="V63" i="34"/>
  <c r="V64" i="34" s="1"/>
  <c r="V77" i="34" s="1"/>
  <c r="V80" i="34" s="1"/>
  <c r="V81" i="34" s="1"/>
  <c r="W62" i="34"/>
  <c r="X61" i="34" s="1"/>
  <c r="V63" i="31"/>
  <c r="V64" i="31" s="1"/>
  <c r="V77" i="31" s="1"/>
  <c r="V80" i="31" s="1"/>
  <c r="V62" i="31"/>
  <c r="W61" i="31" s="1"/>
  <c r="V81" i="31" l="1"/>
  <c r="X62" i="34"/>
  <c r="Y61" i="34" s="1"/>
  <c r="W62" i="31"/>
  <c r="X61" i="31" s="1"/>
  <c r="W63" i="34"/>
  <c r="W64" i="34" s="1"/>
  <c r="W77" i="34" s="1"/>
  <c r="W80" i="34" s="1"/>
  <c r="W81" i="34" s="1"/>
  <c r="W63" i="31" l="1"/>
  <c r="W64" i="31" s="1"/>
  <c r="W77" i="31" s="1"/>
  <c r="W80" i="31" s="1"/>
  <c r="W81" i="31" s="1"/>
  <c r="X62" i="31"/>
  <c r="Y61" i="31" s="1"/>
  <c r="Y62" i="34"/>
  <c r="Z61" i="34" s="1"/>
  <c r="X63" i="34"/>
  <c r="X64" i="34" s="1"/>
  <c r="X77" i="34" s="1"/>
  <c r="X80" i="34" s="1"/>
  <c r="X81" i="34" s="1"/>
  <c r="Y63" i="34" l="1"/>
  <c r="Y64" i="34" s="1"/>
  <c r="Y77" i="34" s="1"/>
  <c r="Y80" i="34" s="1"/>
  <c r="Y81" i="34" s="1"/>
  <c r="Z62" i="34"/>
  <c r="AA61" i="34" s="1"/>
  <c r="Y62" i="31"/>
  <c r="Z61" i="31" s="1"/>
  <c r="X63" i="31"/>
  <c r="X64" i="31" s="1"/>
  <c r="X77" i="31" s="1"/>
  <c r="X80" i="31" s="1"/>
  <c r="X81" i="31" s="1"/>
  <c r="Y63" i="31" l="1"/>
  <c r="Y64" i="31" s="1"/>
  <c r="Y77" i="31" s="1"/>
  <c r="Y80" i="31" s="1"/>
  <c r="Y81" i="31" s="1"/>
  <c r="Z62" i="31"/>
  <c r="AA61" i="31" s="1"/>
  <c r="AA62" i="34"/>
  <c r="AB61" i="34" s="1"/>
  <c r="Z63" i="34"/>
  <c r="Z64" i="34" s="1"/>
  <c r="Z77" i="34" s="1"/>
  <c r="Z80" i="34" s="1"/>
  <c r="Z81" i="34" s="1"/>
  <c r="AA63" i="34" l="1"/>
  <c r="AA64" i="34" s="1"/>
  <c r="AA77" i="34" s="1"/>
  <c r="AA80" i="34" s="1"/>
  <c r="AA81" i="34" s="1"/>
  <c r="AB62" i="34"/>
  <c r="AC61" i="34" s="1"/>
  <c r="AA62" i="31"/>
  <c r="AB61" i="31" s="1"/>
  <c r="Z63" i="31"/>
  <c r="Z64" i="31" s="1"/>
  <c r="Z77" i="31" s="1"/>
  <c r="Z80" i="31" s="1"/>
  <c r="Z81" i="31" s="1"/>
  <c r="AA63" i="31" l="1"/>
  <c r="AA64" i="31" s="1"/>
  <c r="AA77" i="31" s="1"/>
  <c r="AA80" i="31" s="1"/>
  <c r="AA81" i="31" s="1"/>
  <c r="C4" i="31" s="1"/>
  <c r="G29" i="29" s="1"/>
  <c r="AB63" i="34"/>
  <c r="AB64" i="34" s="1"/>
  <c r="AB77" i="34" s="1"/>
  <c r="AB80" i="34" s="1"/>
  <c r="AB81" i="34" s="1"/>
  <c r="AC62" i="34"/>
  <c r="AD61" i="34" s="1"/>
  <c r="AB62" i="31"/>
  <c r="AC61" i="31" s="1"/>
  <c r="AC62" i="31" l="1"/>
  <c r="AD61" i="31" s="1"/>
  <c r="AB63" i="31"/>
  <c r="AB64" i="31" s="1"/>
  <c r="AB77" i="31" s="1"/>
  <c r="AB80" i="31" s="1"/>
  <c r="AB81" i="31" s="1"/>
  <c r="AD62" i="34"/>
  <c r="AE61" i="34" s="1"/>
  <c r="AC63" i="34"/>
  <c r="AC64" i="34" s="1"/>
  <c r="AC77" i="34" s="1"/>
  <c r="AC80" i="34" s="1"/>
  <c r="AC81" i="34" s="1"/>
  <c r="C5" i="34" s="1"/>
  <c r="H30" i="29" s="1"/>
  <c r="AD63" i="34" l="1"/>
  <c r="AD64" i="34" s="1"/>
  <c r="AD77" i="34" s="1"/>
  <c r="AD80" i="34" s="1"/>
  <c r="AD81" i="34" s="1"/>
  <c r="AD62" i="31"/>
  <c r="AE61" i="31" s="1"/>
  <c r="AE62" i="34"/>
  <c r="AF61" i="34" s="1"/>
  <c r="AC63" i="31"/>
  <c r="AC64" i="31" s="1"/>
  <c r="AC77" i="31" s="1"/>
  <c r="AC80" i="31" s="1"/>
  <c r="AC81" i="31" s="1"/>
  <c r="AE63" i="34" l="1"/>
  <c r="AE64" i="34" s="1"/>
  <c r="AE77" i="34" s="1"/>
  <c r="AE80" i="34" s="1"/>
  <c r="AE81" i="34" s="1"/>
  <c r="AE62" i="31"/>
  <c r="AF61" i="31" s="1"/>
  <c r="AF62" i="34"/>
  <c r="AG61" i="34" s="1"/>
  <c r="AD63" i="31"/>
  <c r="AD64" i="31" s="1"/>
  <c r="AD77" i="31" s="1"/>
  <c r="AD80" i="31" s="1"/>
  <c r="AD81" i="31" s="1"/>
  <c r="AF62" i="31" l="1"/>
  <c r="AG61" i="31" s="1"/>
  <c r="AG62" i="34"/>
  <c r="AH61" i="34" s="1"/>
  <c r="AF63" i="34"/>
  <c r="AF64" i="34" s="1"/>
  <c r="AF77" i="34" s="1"/>
  <c r="AF80" i="34" s="1"/>
  <c r="AF81" i="34" s="1"/>
  <c r="AE63" i="31"/>
  <c r="AE64" i="31" s="1"/>
  <c r="AE77" i="31" s="1"/>
  <c r="AE80" i="31" s="1"/>
  <c r="AE81" i="31" s="1"/>
  <c r="AG63" i="34" l="1"/>
  <c r="AG64" i="34" s="1"/>
  <c r="AG77" i="34" s="1"/>
  <c r="AG80" i="34" s="1"/>
  <c r="AG81" i="34" s="1"/>
  <c r="AH62" i="34"/>
  <c r="AI61" i="34" s="1"/>
  <c r="AG62" i="31"/>
  <c r="AH61" i="31" s="1"/>
  <c r="AF63" i="31"/>
  <c r="AF64" i="31" s="1"/>
  <c r="AF77" i="31" s="1"/>
  <c r="AF80" i="31" s="1"/>
  <c r="AF81" i="31" s="1"/>
  <c r="AG63" i="31" l="1"/>
  <c r="AG64" i="31" s="1"/>
  <c r="AG77" i="31" s="1"/>
  <c r="AG80" i="31" s="1"/>
  <c r="AG81" i="31" s="1"/>
  <c r="AH62" i="31"/>
  <c r="AI61" i="31" s="1"/>
  <c r="AI62" i="34"/>
  <c r="AJ61" i="34" s="1"/>
  <c r="AH63" i="34"/>
  <c r="AH64" i="34" s="1"/>
  <c r="AH77" i="34" s="1"/>
  <c r="AH80" i="34" s="1"/>
  <c r="AH81" i="34" s="1"/>
  <c r="AI62" i="31" l="1"/>
  <c r="AJ61" i="31" s="1"/>
  <c r="AJ62" i="34"/>
  <c r="AK61" i="34" s="1"/>
  <c r="AI63" i="34"/>
  <c r="AI64" i="34" s="1"/>
  <c r="AI77" i="34" s="1"/>
  <c r="AI80" i="34" s="1"/>
  <c r="AI81" i="34" s="1"/>
  <c r="AH63" i="31"/>
  <c r="AH64" i="31" s="1"/>
  <c r="AH77" i="31" s="1"/>
  <c r="AH80" i="31" s="1"/>
  <c r="AH81" i="31" s="1"/>
  <c r="AK62" i="34" l="1"/>
  <c r="AL61" i="34" s="1"/>
  <c r="AJ63" i="34"/>
  <c r="AJ64" i="34" s="1"/>
  <c r="AJ77" i="34" s="1"/>
  <c r="AJ80" i="34" s="1"/>
  <c r="AJ81" i="34" s="1"/>
  <c r="AJ62" i="31"/>
  <c r="AK61" i="31" s="1"/>
  <c r="AI63" i="31"/>
  <c r="AI64" i="31" s="1"/>
  <c r="AI77" i="31" s="1"/>
  <c r="AI80" i="31" s="1"/>
  <c r="AI81" i="31" s="1"/>
  <c r="C5" i="31" s="1"/>
  <c r="H29" i="29" s="1"/>
  <c r="AJ63" i="31" l="1"/>
  <c r="AJ64" i="31" s="1"/>
  <c r="AJ77" i="31" s="1"/>
  <c r="AJ80" i="31" s="1"/>
  <c r="AJ81" i="31" s="1"/>
  <c r="AL62" i="34"/>
  <c r="AM61" i="34" s="1"/>
  <c r="AK62" i="31"/>
  <c r="AL61" i="31" s="1"/>
  <c r="AK63" i="34"/>
  <c r="AK64" i="34" s="1"/>
  <c r="AK77" i="34" s="1"/>
  <c r="AK80" i="34" s="1"/>
  <c r="AK81" i="34" s="1"/>
  <c r="C6" i="34" s="1"/>
  <c r="I30" i="29" s="1"/>
  <c r="AK63" i="31" l="1"/>
  <c r="AK64" i="31" s="1"/>
  <c r="AK77" i="31" s="1"/>
  <c r="AK80" i="31" s="1"/>
  <c r="AK81" i="31" s="1"/>
  <c r="C6" i="31" s="1"/>
  <c r="I29" i="29" s="1"/>
  <c r="AL62" i="31"/>
  <c r="AM61" i="31" s="1"/>
  <c r="AM62" i="34"/>
  <c r="AN61" i="34" s="1"/>
  <c r="AL63" i="34"/>
  <c r="AL64" i="34" s="1"/>
  <c r="AL77" i="34" s="1"/>
  <c r="AL80" i="34" s="1"/>
  <c r="AL81" i="34" s="1"/>
  <c r="AM63" i="34" l="1"/>
  <c r="AM64" i="34" s="1"/>
  <c r="AM77" i="34" s="1"/>
  <c r="AM80" i="34" s="1"/>
  <c r="AM81" i="34" s="1"/>
  <c r="AN62" i="34"/>
  <c r="AO61" i="34" s="1"/>
  <c r="AM62" i="31"/>
  <c r="AN61" i="31" s="1"/>
  <c r="AL63" i="31"/>
  <c r="AL64" i="31" s="1"/>
  <c r="AL77" i="31" s="1"/>
  <c r="AL80" i="31" s="1"/>
  <c r="AL81" i="31" s="1"/>
  <c r="AM63" i="31" l="1"/>
  <c r="AM64" i="31" s="1"/>
  <c r="AM77" i="31" s="1"/>
  <c r="AM80" i="31" s="1"/>
  <c r="AM81" i="31" s="1"/>
  <c r="AN62" i="31"/>
  <c r="AO61" i="31" s="1"/>
  <c r="AO62" i="34"/>
  <c r="AP61" i="34" s="1"/>
  <c r="AN63" i="34"/>
  <c r="AN64" i="34" s="1"/>
  <c r="AN77" i="34" s="1"/>
  <c r="AN80" i="34" s="1"/>
  <c r="AN81" i="34" s="1"/>
  <c r="AO63" i="34" l="1"/>
  <c r="AO64" i="34" s="1"/>
  <c r="AO77" i="34" s="1"/>
  <c r="AO80" i="34" s="1"/>
  <c r="AO81" i="34" s="1"/>
  <c r="AP62" i="34"/>
  <c r="AQ61" i="34" s="1"/>
  <c r="AO62" i="31"/>
  <c r="AP61" i="31" s="1"/>
  <c r="AN63" i="31"/>
  <c r="AN64" i="31" s="1"/>
  <c r="AN77" i="31" s="1"/>
  <c r="AN80" i="31" s="1"/>
  <c r="AN81" i="31" s="1"/>
  <c r="AO63" i="31" l="1"/>
  <c r="AO64" i="31" s="1"/>
  <c r="AO77" i="31" s="1"/>
  <c r="AO80" i="31" s="1"/>
  <c r="AO81" i="31" s="1"/>
  <c r="AP62" i="31"/>
  <c r="AQ61" i="31" s="1"/>
  <c r="AQ62" i="34"/>
  <c r="AR61" i="34" s="1"/>
  <c r="AP63" i="34"/>
  <c r="AP64" i="34" s="1"/>
  <c r="AP77" i="34" s="1"/>
  <c r="AP80" i="34" s="1"/>
  <c r="AP81" i="34" s="1"/>
  <c r="AQ63" i="34" l="1"/>
  <c r="AQ64" i="34" s="1"/>
  <c r="AQ77" i="34" s="1"/>
  <c r="AQ80" i="34" s="1"/>
  <c r="AQ81" i="34" s="1"/>
  <c r="AR62" i="34"/>
  <c r="AS61" i="34" s="1"/>
  <c r="AQ62" i="31"/>
  <c r="AR61" i="31" s="1"/>
  <c r="AP63" i="31"/>
  <c r="AP64" i="31" s="1"/>
  <c r="AP77" i="31" s="1"/>
  <c r="AP80" i="31" s="1"/>
  <c r="AP81" i="31" s="1"/>
  <c r="AQ63" i="31" l="1"/>
  <c r="AQ64" i="31" s="1"/>
  <c r="AQ77" i="31" s="1"/>
  <c r="AQ80" i="31" s="1"/>
  <c r="AQ81" i="31" s="1"/>
  <c r="AS62" i="34"/>
  <c r="AT61" i="34" s="1"/>
  <c r="AR63" i="34"/>
  <c r="AR64" i="34" s="1"/>
  <c r="AR77" i="34" s="1"/>
  <c r="AR80" i="34" s="1"/>
  <c r="AR81" i="34" s="1"/>
  <c r="AR62" i="31"/>
  <c r="AS61" i="31" s="1"/>
  <c r="AR63" i="31" l="1"/>
  <c r="AR64" i="31" s="1"/>
  <c r="AR77" i="31" s="1"/>
  <c r="AR80" i="31" s="1"/>
  <c r="AR81" i="31" s="1"/>
  <c r="AT62" i="34"/>
  <c r="AU61" i="34" s="1"/>
  <c r="AS62" i="31"/>
  <c r="AT61" i="31" s="1"/>
  <c r="AS63" i="34"/>
  <c r="AS64" i="34" s="1"/>
  <c r="AS77" i="34" s="1"/>
  <c r="AS80" i="34" s="1"/>
  <c r="AS81" i="34" s="1"/>
  <c r="AU62" i="34" l="1"/>
  <c r="AV61" i="34" s="1"/>
  <c r="AT62" i="31"/>
  <c r="AU61" i="31" s="1"/>
  <c r="AS63" i="31"/>
  <c r="AS64" i="31" s="1"/>
  <c r="AS77" i="31" s="1"/>
  <c r="AS80" i="31" s="1"/>
  <c r="AS81" i="31" s="1"/>
  <c r="AT63" i="34"/>
  <c r="AT64" i="34" s="1"/>
  <c r="AT77" i="34" s="1"/>
  <c r="AT80" i="34" s="1"/>
  <c r="AT81" i="34" s="1"/>
  <c r="AT63" i="31" l="1"/>
  <c r="AT64" i="31" s="1"/>
  <c r="AT77" i="31" s="1"/>
  <c r="AT80" i="31" s="1"/>
  <c r="AT81" i="31" s="1"/>
  <c r="AU62" i="31"/>
  <c r="AV61" i="31" s="1"/>
  <c r="AV62" i="34"/>
  <c r="AW61" i="34" s="1"/>
  <c r="AU63" i="34"/>
  <c r="AU64" i="34" s="1"/>
  <c r="AU77" i="34" s="1"/>
  <c r="AU80" i="34" s="1"/>
  <c r="AU81" i="34" s="1"/>
  <c r="AV63" i="34" l="1"/>
  <c r="AV64" i="34" s="1"/>
  <c r="AV77" i="34" s="1"/>
  <c r="AV80" i="34" s="1"/>
  <c r="AV81" i="34" s="1"/>
  <c r="AW62" i="34"/>
  <c r="AX61" i="34" s="1"/>
  <c r="AV62" i="31"/>
  <c r="AW61" i="31" s="1"/>
  <c r="AU63" i="31"/>
  <c r="AU64" i="31" s="1"/>
  <c r="AU77" i="31" s="1"/>
  <c r="AU80" i="31" s="1"/>
  <c r="AU81" i="31" s="1"/>
  <c r="AV63" i="31" l="1"/>
  <c r="AV64" i="31" s="1"/>
  <c r="AV77" i="31" s="1"/>
  <c r="AV80" i="31" s="1"/>
  <c r="AV81" i="31" s="1"/>
  <c r="AW62" i="31"/>
  <c r="AX61" i="31" s="1"/>
  <c r="AX62" i="34"/>
  <c r="AY61" i="34" s="1"/>
  <c r="AW63" i="34"/>
  <c r="AW64" i="34" s="1"/>
  <c r="AW77" i="34" s="1"/>
  <c r="AW80" i="34" s="1"/>
  <c r="AW81" i="34" s="1"/>
  <c r="C7" i="34" s="1"/>
  <c r="J30" i="29" s="1"/>
  <c r="AX63" i="34" l="1"/>
  <c r="AX64" i="34" s="1"/>
  <c r="AX77" i="34" s="1"/>
  <c r="AX80" i="34" s="1"/>
  <c r="AX81" i="34" s="1"/>
  <c r="AY62" i="34"/>
  <c r="AZ61" i="34" s="1"/>
  <c r="AX62" i="31"/>
  <c r="AY61" i="31" s="1"/>
  <c r="AW63" i="31"/>
  <c r="AW64" i="31" s="1"/>
  <c r="AW77" i="31" s="1"/>
  <c r="AW80" i="31" s="1"/>
  <c r="AW81" i="31" s="1"/>
  <c r="AX63" i="31" l="1"/>
  <c r="AX64" i="31" s="1"/>
  <c r="AX77" i="31" s="1"/>
  <c r="AX80" i="31" s="1"/>
  <c r="AX81" i="31" s="1"/>
  <c r="AZ62" i="34"/>
  <c r="BA61" i="34" s="1"/>
  <c r="AY63" i="34"/>
  <c r="AY64" i="34" s="1"/>
  <c r="AY77" i="34" s="1"/>
  <c r="AY80" i="34" s="1"/>
  <c r="AY81" i="34" s="1"/>
  <c r="AY62" i="31"/>
  <c r="AZ61" i="31" s="1"/>
  <c r="AY63" i="31" l="1"/>
  <c r="AY64" i="31" s="1"/>
  <c r="AY77" i="31" s="1"/>
  <c r="AY80" i="31" s="1"/>
  <c r="AY81" i="31" s="1"/>
  <c r="BA62" i="34"/>
  <c r="BB61" i="34" s="1"/>
  <c r="AZ62" i="31"/>
  <c r="BA61" i="31" s="1"/>
  <c r="AZ63" i="34"/>
  <c r="AZ64" i="34" s="1"/>
  <c r="AZ77" i="34" s="1"/>
  <c r="AZ80" i="34" s="1"/>
  <c r="AZ81" i="34" s="1"/>
  <c r="AZ63" i="31" l="1"/>
  <c r="AZ64" i="31" s="1"/>
  <c r="AZ77" i="31" s="1"/>
  <c r="AZ80" i="31" s="1"/>
  <c r="AZ81" i="31" s="1"/>
  <c r="BB62" i="34"/>
  <c r="BC61" i="34" s="1"/>
  <c r="BA63" i="34"/>
  <c r="BA64" i="34" s="1"/>
  <c r="BA77" i="34" s="1"/>
  <c r="BA80" i="34" s="1"/>
  <c r="BA81" i="34" s="1"/>
  <c r="BA62" i="31"/>
  <c r="BB61" i="31" s="1"/>
  <c r="BA63" i="31" l="1"/>
  <c r="BA64" i="31" s="1"/>
  <c r="BA77" i="31" s="1"/>
  <c r="BA80" i="31" s="1"/>
  <c r="BA81" i="31" s="1"/>
  <c r="BC62" i="34"/>
  <c r="BD61" i="34" s="1"/>
  <c r="BD62" i="34" s="1"/>
  <c r="BD63" i="34" s="1"/>
  <c r="BD64" i="34" s="1"/>
  <c r="BD77" i="34" s="1"/>
  <c r="BD80" i="34" s="1"/>
  <c r="BB62" i="31"/>
  <c r="BC61" i="31" s="1"/>
  <c r="BB63" i="34"/>
  <c r="BB64" i="34" s="1"/>
  <c r="BB77" i="34" s="1"/>
  <c r="BB80" i="34" s="1"/>
  <c r="BB81" i="34" s="1"/>
  <c r="BC62" i="31" l="1"/>
  <c r="BD61" i="31" s="1"/>
  <c r="BD62" i="31" s="1"/>
  <c r="BD63" i="31" s="1"/>
  <c r="BD64" i="31" s="1"/>
  <c r="BD77" i="31" s="1"/>
  <c r="BD80" i="31" s="1"/>
  <c r="BB63" i="31"/>
  <c r="BB64" i="31" s="1"/>
  <c r="BB77" i="31" s="1"/>
  <c r="BB80" i="31" s="1"/>
  <c r="BB81" i="31" s="1"/>
  <c r="BC63" i="34"/>
  <c r="BC64" i="34" s="1"/>
  <c r="BC77" i="34" s="1"/>
  <c r="BC80" i="34" s="1"/>
  <c r="BC81" i="34" s="1"/>
  <c r="BD81" i="34" s="1"/>
  <c r="BC63" i="31" l="1"/>
  <c r="BC64" i="31" s="1"/>
  <c r="BC77" i="31" s="1"/>
  <c r="BC80" i="31" s="1"/>
  <c r="BC81" i="31" s="1"/>
  <c r="BD81" i="31" s="1"/>
  <c r="C7" i="31" s="1"/>
  <c r="J29" i="29"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<sst xmlns="http://schemas.openxmlformats.org/spreadsheetml/2006/main" count="856" uniqueCount="354">
  <si>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</si>
  <si>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</si>
  <si>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</si>
  <si>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</si>
  <si>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</si>
  <si>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</si>
  <si>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</si>
  <si>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</si>
  <si>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</si>
  <si>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</si>
  <si>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</si>
  <si>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</si>
  <si>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</si>
  <si>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</si>
  <si>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</si>
  <si>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</si>
  <si>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</si>
  <si>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</si>
  <si>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</si>
  <si>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</si>
  <si>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</si>
  <si>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</si>
  <si>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</si>
  <si>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</si>
  <si>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</si>
  <si>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</si>
  <si>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</si>
  <si>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</si>
  <si>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</si>
  <si>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</si>
  <si>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</si>
  <si>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</si>
  <si>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</si>
  <si>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</si>
  <si>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</si>
  <si>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</si>
  <si>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</si>
  <si>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</si>
  <si>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</si>
  <si>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</si>
  <si>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</si>
  <si>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</si>
  <si>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</si>
  <si>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</si>
  <si>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</si>
  <si>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</si>
  <si>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</si>
  <si>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</si>
  <si>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</si>
  <si>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</si>
  <si>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</si>
  <si>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</si>
  <si>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</si>
  <si>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</si>
  <si>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</si>
  <si>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</si>
  <si>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</si>
  <si>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</si>
  <si>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</si>
  <si>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</si>
  <si>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</si>
  <si>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</si>
  <si>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</si>
  <si>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</si>
  <si>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</si>
  <si>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</si>
  <si>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</si>
  <si>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</si>
  <si>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</si>
  <si>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</si>
  <si>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</si>
  <si>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</si>
  <si>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</si>
  <si>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</si>
  <si>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</si>
  <si>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</si>
  <si>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</si>
  <si>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</si>
  <si>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</si>
  <si>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</si>
  <si>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</si>
  <si>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</si>
  <si>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</si>
  <si>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</si>
  <si>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</si>
  <si>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</si>
  <si>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</si>
  <si>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</si>
  <si>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</si>
  <si>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</si>
  <si>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</si>
  <si>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</si>
  <si>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</si>
  <si>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</si>
  <si>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</si>
  <si>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</si>
  <si>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</si>
  <si>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</si>
  <si>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</si>
  <si>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</si>
  <si>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</si>
  <si>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</si>
  <si>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</si>
  <si>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</si>
  <si>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</si>
  <si>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</si>
  <si>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</si>
  <si>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</si>
  <si>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</si>
  <si>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</si>
  <si>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</si>
  <si>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</si>
  <si>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</si>
  <si>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</si>
  <si>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</si>
  <si>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</si>
  <si>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</si>
  <si>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</si>
  <si>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</si>
  <si>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</si>
  <si>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</si>
  <si>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</si>
  <si>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</si>
  <si>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</si>
  <si>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</si>
  <si>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</si>
  <si>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</si>
  <si>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</si>
  <si>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</si>
  <si>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</si>
  <si>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</si>
  <si>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</si>
  <si>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</si>
  <si>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</si>
  <si>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</si>
  <si>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</si>
  <si>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</si>
  <si>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</si>
  <si>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</si>
  <si>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</si>
  <si>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</si>
  <si>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</si>
  <si>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</si>
  <si>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</si>
  <si>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</si>
  <si>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</si>
  <si>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</si>
  <si>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</si>
  <si>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</si>
  <si>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</si>
  <si>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</si>
  <si>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</si>
  <si>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</si>
  <si>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</si>
  <si>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</si>
  <si>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</si>
  <si>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</si>
  <si>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</si>
  <si>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</si>
  <si>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</si>
  <si>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</si>
  <si>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</si>
  <si>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</si>
  <si>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</si>
  <si>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</si>
  <si>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</si>
  <si>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</si>
  <si>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</si>
  <si>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</si>
  <si>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</si>
  <si>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</si>
  <si>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</si>
  <si>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</si>
  <si>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</si>
  <si>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</si>
  <si>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</si>
  <si>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</si>
  <si>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</si>
  <si>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</si>
  <si>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</si>
  <si>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</si>
  <si>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</si>
  <si>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</si>
  <si>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</si>
  <si>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</si>
  <si>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</si>
  <si>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</si>
  <si>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</si>
  <si>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</si>
  <si>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</si>
  <si>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</si>
  <si>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</si>
  <si>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</si>
  <si>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</si>
  <si>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</si>
  <si>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</si>
  <si>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</si>
  <si>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</si>
  <si>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</si>
  <si>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</si>
  <si>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</si>
  <si>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</si>
  <si>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</si>
  <si>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</si>
  <si>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</si>
  <si>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</si>
  <si>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</si>
  <si>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</si>
  <si>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</si>
  <si>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</si>
  <si>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</si>
  <si>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</si>
  <si>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</si>
  <si>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</si>
  <si>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</si>
  <si>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</si>
  <si>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</si>
  <si>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</si>
  <si>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</si>
  <si>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</si>
  <si>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</si>
  <si>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</si>
  <si>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</si>
  <si>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</si>
  <si>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</si>
  <si>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</si>
  <si>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</si>
  <si>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</si>
  <si>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</si>
  <si>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</si>
  <si>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</si>
  <si>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</si>
  <si>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</si>
  <si>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</si>
  <si>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</si>
  <si>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</si>
  <si>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</si>
  <si>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</si>
  <si>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</si>
  <si>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</si>
  <si>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</si>
  <si>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</si>
  <si>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</si>
  <si>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</si>
  <si>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</si>
  <si>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</si>
  <si>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</si>
  <si>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</si>
  <si>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</si>
  <si>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</si>
  <si>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</si>
  <si>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</si>
  <si>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</si>
  <si>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</si>
  <si>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</si>
  <si>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</si>
  <si>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</si>
  <si>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</si>
  <si>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</si>
  <si>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</si>
  <si>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</si>
  <si>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</si>
  <si>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</si>
  <si>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</si>
  <si>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</si>
  <si>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</si>
  <si>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</si>
  <si>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</si>
  <si>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</si>
  <si>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</si>
  <si>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</si>
  <si>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</si>
  <si>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</si>
  <si>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</si>
  <si>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</si>
  <si>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</si>
  <si>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</si>
  <si>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</si>
  <si>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</si>
  <si>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</si>
  <si>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</si>
  <si>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</si>
  <si>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</si>
  <si>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</si>
  <si>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</si>
  <si>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</si>
  <si>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</si>
  <si>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</si>
  <si>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</si>
  <si>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</si>
  <si>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</si>
  <si>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</si>
  <si>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</si>
  <si>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</si>
  <si>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</si>
  <si>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</si>
  <si>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</si>
  <si>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</si>
  <si>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</si>
  <si>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</si>
  <si>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</si>
  <si>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</si>
  <si>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</si>
  <si>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</si>
  <si>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</si>
  <si>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</si>
  <si>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</si>
  <si>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</si>
  <si>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</si>
  <si>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</si>
  <si>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</si>
  <si>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</si>
  <si>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</si>
  <si>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</si>
  <si>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</si>
  <si>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</si>
  <si>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</si>
  <si>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</si>
  <si>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</si>
  <si>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</si>
  <si>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</si>
  <si>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</si>
  <si>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</si>
  <si>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</si>
  <si>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</si>
  <si>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</si>
  <si>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</si>
  <si>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</si>
  <si>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</si>
  <si>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</si>
  <si>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</si>
  <si>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</si>
  <si>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</si>
  <si>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</si>
  <si>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</si>
  <si>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</si>
  <si>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</si>
  <si>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</si>
  <si>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</si>
  <si>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</si>
  <si>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</si>
  <si>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based upon continuing the current size profile.</t>
  </si>
  <si>
    <t>Option 1(i)</t>
  </si>
  <si>
    <t>1(i)</t>
  </si>
  <si>
    <t>Condition Based Asset Replacement of 11kV Pole Mounted Transformers on a like for like basis</t>
  </si>
  <si>
    <t>Technical losses in pole mounted transformers can be decreased by increasing the rating of the transformer. 
Condition based asset replacement forecasts for RIIO-ED1 have been based upon replacing 11kV pole mounte transformers on a like for like basis.  This CBA compares this forecast with an alternative option involving the replacement of single phase 16KVA transformers with 25kVA units and the replacement of 3 phase 25kVA transformers with 50kVA units.  The volume of units has been based upon current asset populations within the West Midlands licence area.</t>
  </si>
  <si>
    <t>Condition based replacement of pole mounted transformers - installing larger transformers</t>
  </si>
  <si>
    <t>Sensitivity Analysis: cost of transformers decreases by 20%</t>
  </si>
  <si>
    <t>This the cost of our asset replacement programme for HV pole mounted transformers (as contained within BPDT table CV3).  
Proportions of pole mounted transformer populations: 1 phase 16kVA 29%, 3phase 25kVA 1%</t>
  </si>
  <si>
    <t>This is the cost of our asset replacement programme should single phase 25kVA units be used to replace poor condition single phase 16kVA units and 3 phase 50KVA units be used to replace 3 phase 25kVA units.</t>
  </si>
  <si>
    <t>WPD will continue with current strategy regarding transformer size.</t>
  </si>
  <si>
    <t>This has been used to assess the impact if the material cost of the larger transformers reduces by 20%</t>
  </si>
  <si>
    <t>The saving in losses from installing uprated transformers does not outweigh the increased material cost of larger transformers.</t>
  </si>
  <si>
    <t>This is the losses saving associated with uprating the transformer.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</si>
</sst>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WMID%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0%20ED1/10%20BUSINESS%20PLAN%20-%20%20JUNE%202013%20SUBMISSION/05%20COST%20BENEFIT%20ANALYSIS/DRAFT%20CBAS/05%20Policy%20CBAs/Uprated%20PM%20Tx%20-%20Source%20Data%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iu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47">
          <cell r="N47">
            <v>419</v>
          </cell>
          <cell r="AC47">
            <v>1.1597</v>
          </cell>
          <cell r="AD47">
            <v>1.147</v>
          </cell>
          <cell r="AE47">
            <v>1.1356999999999999</v>
          </cell>
          <cell r="AF47">
            <v>1.1256999999999999</v>
          </cell>
          <cell r="AG47">
            <v>1.1137999999999999</v>
          </cell>
          <cell r="AH47">
            <v>1.0992</v>
          </cell>
          <cell r="AI47">
            <v>1.0871999999999999</v>
          </cell>
          <cell r="AJ47">
            <v>1.075</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ize"/>
      <sheetName val="Proportions"/>
      <sheetName val="ED1 Asset Replacement Volumes"/>
      <sheetName val="Sheet3"/>
    </sheetNames>
    <sheetDataSet>
      <sheetData sheetId="0" refreshError="1"/>
      <sheetData sheetId="1" refreshError="1"/>
      <sheetData sheetId="2">
        <row r="17">
          <cell r="E17">
            <v>5.5596E-2</v>
          </cell>
          <cell r="F17">
            <v>5.6048000000000001E-2</v>
          </cell>
          <cell r="G17">
            <v>5.6048000000000001E-2</v>
          </cell>
          <cell r="H17">
            <v>5.5596E-2</v>
          </cell>
          <cell r="I17">
            <v>5.5596E-2</v>
          </cell>
          <cell r="J17">
            <v>5.5596E-2</v>
          </cell>
          <cell r="K17">
            <v>0.116164</v>
          </cell>
          <cell r="L17">
            <v>0.44657599999999997</v>
          </cell>
          <cell r="R17">
            <v>4.4476800000000004E-2</v>
          </cell>
          <cell r="S17">
            <v>4.48384E-2</v>
          </cell>
          <cell r="T17">
            <v>4.48384E-2</v>
          </cell>
          <cell r="U17">
            <v>4.4476800000000004E-2</v>
          </cell>
          <cell r="V17">
            <v>4.4476800000000004E-2</v>
          </cell>
          <cell r="W17">
            <v>4.4476800000000004E-2</v>
          </cell>
          <cell r="X17">
            <v>9.2931200000000005E-2</v>
          </cell>
          <cell r="Y17">
            <v>0.35726080000000004</v>
          </cell>
        </row>
        <row r="24">
          <cell r="E24">
            <v>13.929228787500003</v>
          </cell>
          <cell r="F24">
            <v>14.042474550000003</v>
          </cell>
          <cell r="G24">
            <v>14.042474550000003</v>
          </cell>
          <cell r="H24">
            <v>13.929228787500003</v>
          </cell>
          <cell r="I24">
            <v>13.929228787500003</v>
          </cell>
          <cell r="J24">
            <v>13.929228787500003</v>
          </cell>
          <cell r="K24">
            <v>29.104160962500007</v>
          </cell>
          <cell r="L24">
            <v>111.88681335000003</v>
          </cell>
          <cell r="R24">
            <v>13.929228787500003</v>
          </cell>
          <cell r="S24">
            <v>14.042474550000003</v>
          </cell>
          <cell r="T24">
            <v>14.042474550000003</v>
          </cell>
          <cell r="U24">
            <v>13.929228787500003</v>
          </cell>
          <cell r="V24">
            <v>13.929228787500003</v>
          </cell>
          <cell r="W24">
            <v>13.929228787500003</v>
          </cell>
          <cell r="X24">
            <v>29.104160962500007</v>
          </cell>
          <cell r="Y24">
            <v>111.88681335000003</v>
          </cell>
        </row>
        <row r="37">
          <cell r="E37">
            <v>1.2689999999999999E-3</v>
          </cell>
          <cell r="R37">
            <v>1.0152E-3</v>
          </cell>
          <cell r="S37">
            <v>1.0152E-3</v>
          </cell>
          <cell r="T37">
            <v>1.0152E-3</v>
          </cell>
          <cell r="U37">
            <v>1.0152E-3</v>
          </cell>
          <cell r="V37">
            <v>1.0152E-3</v>
          </cell>
          <cell r="W37">
            <v>1.0152E-3</v>
          </cell>
          <cell r="X37">
            <v>2.0303999999999999E-3</v>
          </cell>
          <cell r="Y37">
            <v>8.4600000000000005E-3</v>
          </cell>
        </row>
        <row r="44">
          <cell r="E44">
            <v>0.69443156249999993</v>
          </cell>
          <cell r="F44">
            <v>0.69443156249999993</v>
          </cell>
          <cell r="G44">
            <v>0.69443156249999993</v>
          </cell>
          <cell r="H44">
            <v>0.69443156249999993</v>
          </cell>
          <cell r="I44">
            <v>0.69443156249999993</v>
          </cell>
          <cell r="J44">
            <v>0.69443156249999993</v>
          </cell>
          <cell r="K44">
            <v>1.3888631249999999</v>
          </cell>
          <cell r="L44">
            <v>5.7869296874999998</v>
          </cell>
          <cell r="R44">
            <v>0.69443156249999993</v>
          </cell>
          <cell r="S44">
            <v>0.69443156249999993</v>
          </cell>
          <cell r="T44">
            <v>0.69443156249999993</v>
          </cell>
          <cell r="U44">
            <v>0.69443156249999993</v>
          </cell>
          <cell r="V44">
            <v>0.69443156249999993</v>
          </cell>
          <cell r="W44">
            <v>0.69443156249999993</v>
          </cell>
          <cell r="X44">
            <v>1.3888631249999999</v>
          </cell>
          <cell r="Y44">
            <v>5.7869296874999998</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8" t="s">
        <v>345</v>
      </c>
      <c r="C2" s="159"/>
      <c r="D2" s="159"/>
      <c r="E2" s="159"/>
      <c r="F2" s="160"/>
      <c r="Z2" s="26" t="s">
        <v>80</v>
      </c>
    </row>
    <row r="3" spans="2:26" ht="50.25" customHeight="1" x14ac:dyDescent="0.3">
      <c r="B3" s="161"/>
      <c r="C3" s="162"/>
      <c r="D3" s="162"/>
      <c r="E3" s="162"/>
      <c r="F3" s="163"/>
    </row>
    <row r="4" spans="2:26" ht="18" customHeight="1" x14ac:dyDescent="0.3">
      <c r="B4" s="25" t="s">
        <v>79</v>
      </c>
      <c r="C4" s="27"/>
      <c r="D4" s="27"/>
      <c r="E4" s="27"/>
      <c r="F4" s="27"/>
    </row>
    <row r="5" spans="2:26" ht="24.75" customHeight="1" x14ac:dyDescent="0.3">
      <c r="B5" s="155"/>
      <c r="C5" s="156"/>
      <c r="D5" s="156"/>
      <c r="E5" s="156"/>
      <c r="F5" s="157"/>
    </row>
    <row r="6" spans="2:26" ht="13.5" customHeight="1" x14ac:dyDescent="0.3">
      <c r="B6" s="27"/>
      <c r="C6" s="27"/>
      <c r="D6" s="27"/>
      <c r="E6" s="27"/>
      <c r="F6" s="27"/>
    </row>
    <row r="7" spans="2:26" x14ac:dyDescent="0.3">
      <c r="B7" s="25" t="s">
        <v>50</v>
      </c>
    </row>
    <row r="8" spans="2:26" x14ac:dyDescent="0.3">
      <c r="B8" s="166" t="s">
        <v>27</v>
      </c>
      <c r="C8" s="167"/>
      <c r="D8" s="164" t="s">
        <v>30</v>
      </c>
      <c r="E8" s="164"/>
      <c r="F8" s="164"/>
    </row>
    <row r="9" spans="2:26" ht="22.5" customHeight="1" x14ac:dyDescent="0.3">
      <c r="B9" s="168" t="s">
        <v>303</v>
      </c>
      <c r="C9" s="169"/>
      <c r="D9" s="165" t="str">
        <f>'Baseline scenario'!$C$1</f>
        <v>Condition Based Asset Replacement of 11kV Pole Mounted Transformers on a like for like basis</v>
      </c>
      <c r="E9" s="165"/>
      <c r="F9" s="165"/>
    </row>
    <row r="10" spans="2:26" ht="22.5" customHeight="1" x14ac:dyDescent="0.3">
      <c r="B10" s="153" t="s">
        <v>226</v>
      </c>
      <c r="C10" s="154"/>
      <c r="D10" s="155" t="str">
        <f>'Option 1'!$C$1</f>
        <v>Condition based replacement of pole mounted transformers - installing larger transformers</v>
      </c>
      <c r="E10" s="156"/>
      <c r="F10" s="157"/>
    </row>
    <row r="11" spans="2:26" ht="22.5" customHeight="1" x14ac:dyDescent="0.3">
      <c r="B11" s="153" t="s">
        <v>342</v>
      </c>
      <c r="C11" s="154"/>
      <c r="D11" s="155" t="str">
        <f>'Option 1(i)'!$C$1</f>
        <v>Sensitivity Analysis: cost of transformers decreases by 20%</v>
      </c>
      <c r="E11" s="156"/>
      <c r="F11" s="157"/>
    </row>
    <row r="12" spans="2:26" ht="22.5" customHeight="1" x14ac:dyDescent="0.3">
      <c r="B12" s="153"/>
      <c r="C12" s="154"/>
      <c r="D12" s="155"/>
      <c r="E12" s="156"/>
      <c r="F12" s="157"/>
    </row>
    <row r="13" spans="2:26" ht="22.5" customHeight="1" x14ac:dyDescent="0.3">
      <c r="B13" s="153"/>
      <c r="C13" s="154"/>
      <c r="D13" s="155"/>
      <c r="E13" s="156"/>
      <c r="F13" s="157"/>
    </row>
    <row r="14" spans="2:26" ht="22.5" customHeight="1" x14ac:dyDescent="0.3">
      <c r="B14" s="153"/>
      <c r="C14" s="154"/>
      <c r="D14" s="155"/>
      <c r="E14" s="156"/>
      <c r="F14" s="157"/>
    </row>
    <row r="15" spans="2:26" ht="22.5" customHeight="1" x14ac:dyDescent="0.3">
      <c r="B15" s="153"/>
      <c r="C15" s="154"/>
      <c r="D15" s="155"/>
      <c r="E15" s="156"/>
      <c r="F15" s="157"/>
    </row>
    <row r="16" spans="2:26" ht="22.5" customHeight="1" x14ac:dyDescent="0.3">
      <c r="B16" s="153"/>
      <c r="C16" s="154"/>
      <c r="D16" s="155"/>
      <c r="E16" s="156"/>
      <c r="F16" s="157"/>
    </row>
    <row r="17" spans="2:11" ht="22.5" customHeight="1" x14ac:dyDescent="0.3">
      <c r="B17" s="153"/>
      <c r="C17" s="154"/>
      <c r="D17" s="155"/>
      <c r="E17" s="156"/>
      <c r="F17" s="157"/>
    </row>
    <row r="18" spans="2:11" ht="22.5" customHeight="1" x14ac:dyDescent="0.3">
      <c r="B18" s="153"/>
      <c r="C18" s="154"/>
      <c r="D18" s="155"/>
      <c r="E18" s="156"/>
      <c r="F18" s="157"/>
    </row>
    <row r="19" spans="2:11" ht="22.5" customHeight="1" x14ac:dyDescent="0.3">
      <c r="B19" s="153"/>
      <c r="C19" s="154"/>
      <c r="D19" s="155"/>
      <c r="E19" s="156"/>
      <c r="F19" s="157"/>
    </row>
    <row r="20" spans="2:11" ht="22.5" customHeight="1" x14ac:dyDescent="0.3">
      <c r="B20" s="153"/>
      <c r="C20" s="154"/>
      <c r="D20" s="155"/>
      <c r="E20" s="156"/>
      <c r="F20" s="157"/>
    </row>
    <row r="21" spans="2:11" ht="22.5" customHeight="1" x14ac:dyDescent="0.3">
      <c r="B21" s="153"/>
      <c r="C21" s="154"/>
      <c r="D21" s="155"/>
      <c r="E21" s="156"/>
      <c r="F21" s="157"/>
    </row>
    <row r="22" spans="2:11" ht="22.5" customHeight="1" x14ac:dyDescent="0.3">
      <c r="B22" s="153"/>
      <c r="C22" s="154"/>
      <c r="D22" s="155"/>
      <c r="E22" s="156"/>
      <c r="F22" s="157"/>
    </row>
    <row r="23" spans="2:11" ht="22.5" customHeight="1" x14ac:dyDescent="0.3">
      <c r="B23" s="153"/>
      <c r="C23" s="154"/>
      <c r="D23" s="155"/>
      <c r="E23" s="156"/>
      <c r="F23" s="157"/>
    </row>
    <row r="24" spans="2:11" ht="12.75" customHeight="1" x14ac:dyDescent="0.3">
      <c r="B24" s="28"/>
      <c r="C24" s="28"/>
      <c r="D24" s="29"/>
      <c r="E24" s="29"/>
      <c r="F24" s="29"/>
    </row>
    <row r="25" spans="2:11" x14ac:dyDescent="0.3">
      <c r="B25" s="25" t="s">
        <v>51</v>
      </c>
    </row>
    <row r="26" spans="2:11" ht="38.25" customHeight="1" x14ac:dyDescent="0.3">
      <c r="B26" s="149" t="s">
        <v>48</v>
      </c>
      <c r="C26" s="151" t="s">
        <v>27</v>
      </c>
      <c r="D26" s="151" t="s">
        <v>28</v>
      </c>
      <c r="E26" s="151" t="s">
        <v>30</v>
      </c>
      <c r="F26" s="149" t="s">
        <v>31</v>
      </c>
      <c r="G26" s="148" t="s">
        <v>101</v>
      </c>
      <c r="H26" s="148"/>
      <c r="I26" s="148"/>
      <c r="J26" s="148"/>
      <c r="K26" s="148"/>
    </row>
    <row r="27" spans="2:11" x14ac:dyDescent="0.3">
      <c r="B27" s="150"/>
      <c r="C27" s="152"/>
      <c r="D27" s="152"/>
      <c r="E27" s="152"/>
      <c r="F27" s="150"/>
      <c r="G27" s="64" t="s">
        <v>102</v>
      </c>
      <c r="H27" s="64" t="s">
        <v>103</v>
      </c>
      <c r="I27" s="64" t="s">
        <v>104</v>
      </c>
      <c r="J27" s="64" t="s">
        <v>105</v>
      </c>
      <c r="K27" s="64" t="s">
        <v>106</v>
      </c>
    </row>
    <row r="28" spans="2:11" ht="27.75" customHeight="1" x14ac:dyDescent="0.3">
      <c r="B28" s="30" t="s">
        <v>340</v>
      </c>
      <c r="C28" s="31" t="str">
        <f>D9</f>
        <v>Condition Based Asset Replacement of 11kV Pole Mounted Transformers on a like for like basis</v>
      </c>
      <c r="D28" s="30" t="s">
        <v>29</v>
      </c>
      <c r="E28" s="31" t="s">
        <v>350</v>
      </c>
      <c r="F28" s="30" t="s">
        <v>160</v>
      </c>
      <c r="G28" s="65"/>
      <c r="H28" s="65"/>
      <c r="I28" s="65"/>
      <c r="J28" s="65"/>
      <c r="K28" s="30"/>
    </row>
    <row r="29" spans="2:11" ht="27.75" customHeight="1" x14ac:dyDescent="0.3">
      <c r="B29" s="30">
        <v>1</v>
      </c>
      <c r="C29" s="31" t="str">
        <f>D10</f>
        <v>Condition based replacement of pole mounted transformers - installing larger transformers</v>
      </c>
      <c r="D29" s="30" t="s">
        <v>80</v>
      </c>
      <c r="E29" s="31" t="s">
        <v>352</v>
      </c>
      <c r="F29" s="30"/>
      <c r="G29" s="65">
        <f>'Option 1'!$C$4</f>
        <v>-0.46292805604556014</v>
      </c>
      <c r="H29" s="65">
        <f>'Option 1'!$C$5</f>
        <v>-0.62217717293811892</v>
      </c>
      <c r="I29" s="65">
        <f>'Option 1'!$C$6</f>
        <v>-0.72804940785235495</v>
      </c>
      <c r="J29" s="65">
        <f>'Option 1'!$C$7</f>
        <v>-0.83574943201152863</v>
      </c>
      <c r="K29" s="30"/>
    </row>
    <row r="30" spans="2:11" ht="27.75" customHeight="1" x14ac:dyDescent="0.3">
      <c r="B30" s="145" t="s">
        <v>343</v>
      </c>
      <c r="C30" s="31" t="str">
        <f>D11</f>
        <v>Sensitivity Analysis: cost of transformers decreases by 20%</v>
      </c>
      <c r="D30" s="30"/>
      <c r="E30" s="31" t="s">
        <v>351</v>
      </c>
      <c r="F30" s="30"/>
      <c r="G30" s="65">
        <f>'Option 1(i)'!$C$4</f>
        <v>-0.37608610653458963</v>
      </c>
      <c r="H30" s="65">
        <f>'Option 1(i)'!$C$5</f>
        <v>-0.50626457247356504</v>
      </c>
      <c r="I30" s="65">
        <f>'Option 1(i)'!$C$6</f>
        <v>-0.59281248887451543</v>
      </c>
      <c r="J30" s="65">
        <f>'Option 1(i)'!$C$7</f>
        <v>-0.68085943107483005</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5" priority="6">
      <formula>$D28="Adopted"</formula>
    </cfRule>
  </conditionalFormatting>
  <conditionalFormatting sqref="B29:C29 F29:K29 C30 G30:J30">
    <cfRule type="expression" dxfId="4" priority="5">
      <formula>$D29="Adopted"</formula>
    </cfRule>
  </conditionalFormatting>
  <conditionalFormatting sqref="B30 K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13" sqref="E13"/>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Replacement'!AC$47</f>
        <v>-1.1597</v>
      </c>
      <c r="F7" s="62">
        <f>-'[1]CV3 - Asset Replacement'!AD$47</f>
        <v>-1.147</v>
      </c>
      <c r="G7" s="62">
        <f>-'[1]CV3 - Asset Replacement'!AE$47</f>
        <v>-1.1356999999999999</v>
      </c>
      <c r="H7" s="62">
        <f>-'[1]CV3 - Asset Replacement'!AF$47</f>
        <v>-1.1256999999999999</v>
      </c>
      <c r="I7" s="62">
        <f>-'[1]CV3 - Asset Replacement'!AG$47</f>
        <v>-1.1137999999999999</v>
      </c>
      <c r="J7" s="62">
        <f>-'[1]CV3 - Asset Replacement'!AH$47</f>
        <v>-1.0992</v>
      </c>
      <c r="K7" s="62">
        <f>-'[1]CV3 - Asset Replacement'!AI$47</f>
        <v>-1.0871999999999999</v>
      </c>
      <c r="L7" s="62">
        <f>-'[1]CV3 - Asset Replacement'!AJ$47</f>
        <v>-1.075</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-1.1597</v>
      </c>
      <c r="F12" s="59">
        <f t="shared" ref="F12:AW12" si="0">SUM(F7:F11)</f>
        <v>-1.147</v>
      </c>
      <c r="G12" s="59">
        <f t="shared" si="0"/>
        <v>-1.1356999999999999</v>
      </c>
      <c r="H12" s="59">
        <f t="shared" si="0"/>
        <v>-1.1256999999999999</v>
      </c>
      <c r="I12" s="59">
        <f t="shared" si="0"/>
        <v>-1.1137999999999999</v>
      </c>
      <c r="J12" s="59">
        <f t="shared" si="0"/>
        <v>-1.0992</v>
      </c>
      <c r="K12" s="59">
        <f t="shared" si="0"/>
        <v>-1.0871999999999999</v>
      </c>
      <c r="L12" s="59">
        <f t="shared" si="0"/>
        <v>-1.075</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topLeftCell="A4" workbookViewId="0">
      <selection activeCell="C8" sqref="C8"/>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60" x14ac:dyDescent="0.25">
      <c r="A5" s="182" t="s">
        <v>11</v>
      </c>
      <c r="B5" s="132" t="s">
        <v>160</v>
      </c>
      <c r="C5" s="135" t="s">
        <v>348</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C84" sqref="C8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-0.46292805604556014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-0.62217717293811892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-0.72804940785235495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-0.83574943201152863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Volumes'!E$17-'[2]ED1 Asset Replacement Volumes'!E$37</f>
        <v>-1.2165649999999999</v>
      </c>
      <c r="F13" s="62">
        <f>'Baseline scenario'!F7-'[2]ED1 Asset Replacement Volumes'!F$17</f>
        <v>-1.2030480000000001</v>
      </c>
      <c r="G13" s="62">
        <f>'Baseline scenario'!G7-'[2]ED1 Asset Replacement Volumes'!G$17</f>
        <v>-1.191748</v>
      </c>
      <c r="H13" s="62">
        <f>'Baseline scenario'!H7-'[2]ED1 Asset Replacement Volumes'!H$17</f>
        <v>-1.1812959999999999</v>
      </c>
      <c r="I13" s="62">
        <f>'Baseline scenario'!I7-'[2]ED1 Asset Replacement Volumes'!I$17</f>
        <v>-1.1693959999999999</v>
      </c>
      <c r="J13" s="62">
        <f>'Baseline scenario'!J7-'[2]ED1 Asset Replacement Volumes'!J$17</f>
        <v>-1.1547959999999999</v>
      </c>
      <c r="K13" s="62">
        <f>'Baseline scenario'!K7-'[2]ED1 Asset Replacement Volumes'!K$17</f>
        <v>-1.2033639999999999</v>
      </c>
      <c r="L13" s="62">
        <f>'Baseline scenario'!L7-'[2]ED1 Asset Replacement Volumes'!L$17</f>
        <v>-1.521576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-1.2165649999999999</v>
      </c>
      <c r="F18" s="59">
        <f t="shared" ref="F18:AW18" si="0">SUM(F13:F17)</f>
        <v>-1.2030480000000001</v>
      </c>
      <c r="G18" s="59">
        <f t="shared" si="0"/>
        <v>-1.191748</v>
      </c>
      <c r="H18" s="59">
        <f t="shared" si="0"/>
        <v>-1.1812959999999999</v>
      </c>
      <c r="I18" s="59">
        <f t="shared" si="0"/>
        <v>-1.1693959999999999</v>
      </c>
      <c r="J18" s="59">
        <f t="shared" si="0"/>
        <v>-1.1547959999999999</v>
      </c>
      <c r="K18" s="59">
        <f t="shared" si="0"/>
        <v>-1.2033639999999999</v>
      </c>
      <c r="L18" s="59">
        <f t="shared" si="0"/>
        <v>-1.521576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1.1597</v>
      </c>
      <c r="F19" s="33">
        <f>-'Baseline scenario'!F7</f>
        <v>1.147</v>
      </c>
      <c r="G19" s="33">
        <f>-'Baseline scenario'!G7</f>
        <v>1.1356999999999999</v>
      </c>
      <c r="H19" s="33">
        <f>-'Baseline scenario'!H7</f>
        <v>1.1256999999999999</v>
      </c>
      <c r="I19" s="33">
        <f>-'Baseline scenario'!I7</f>
        <v>1.1137999999999999</v>
      </c>
      <c r="J19" s="33">
        <f>-'Baseline scenario'!J7</f>
        <v>1.0992</v>
      </c>
      <c r="K19" s="33">
        <f>-'Baseline scenario'!K7</f>
        <v>1.0871999999999999</v>
      </c>
      <c r="L19" s="33">
        <f>-'Baseline scenario'!L7</f>
        <v>1.075</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1.1597</v>
      </c>
      <c r="F25" s="67">
        <f t="shared" ref="F25:BD25" si="1">SUM(F19:F24)</f>
        <v>1.147</v>
      </c>
      <c r="G25" s="67">
        <f t="shared" si="1"/>
        <v>1.1356999999999999</v>
      </c>
      <c r="H25" s="67">
        <f t="shared" si="1"/>
        <v>1.1256999999999999</v>
      </c>
      <c r="I25" s="67">
        <f t="shared" si="1"/>
        <v>1.1137999999999999</v>
      </c>
      <c r="J25" s="67">
        <f t="shared" si="1"/>
        <v>1.0992</v>
      </c>
      <c r="K25" s="67">
        <f t="shared" si="1"/>
        <v>1.0871999999999999</v>
      </c>
      <c r="L25" s="67">
        <f t="shared" si="1"/>
        <v>1.075</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-5.6864999999999943E-2</v>
      </c>
      <c r="F26" s="59">
        <f t="shared" ref="F26:BD26" si="2">F18+F25</f>
        <v>-5.6048000000000098E-2</v>
      </c>
      <c r="G26" s="59">
        <f t="shared" si="2"/>
        <v>-5.6048000000000098E-2</v>
      </c>
      <c r="H26" s="59">
        <f t="shared" si="2"/>
        <v>-5.5595999999999979E-2</v>
      </c>
      <c r="I26" s="59">
        <f t="shared" si="2"/>
        <v>-5.5595999999999979E-2</v>
      </c>
      <c r="J26" s="59">
        <f t="shared" si="2"/>
        <v>-5.5595999999999979E-2</v>
      </c>
      <c r="K26" s="59">
        <f t="shared" si="2"/>
        <v>-0.11616399999999993</v>
      </c>
      <c r="L26" s="59">
        <f t="shared" si="2"/>
        <v>-0.44657600000000008</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-4.5491999999999956E-2</v>
      </c>
      <c r="F28" s="34">
        <f t="shared" ref="F28:AW28" si="4">F26*F27</f>
        <v>-4.4838400000000084E-2</v>
      </c>
      <c r="G28" s="34">
        <f t="shared" si="4"/>
        <v>-4.4838400000000084E-2</v>
      </c>
      <c r="H28" s="34">
        <f t="shared" si="4"/>
        <v>-4.4476799999999983E-2</v>
      </c>
      <c r="I28" s="34">
        <f t="shared" si="4"/>
        <v>-4.4476799999999983E-2</v>
      </c>
      <c r="J28" s="34">
        <f t="shared" si="4"/>
        <v>-4.4476799999999983E-2</v>
      </c>
      <c r="K28" s="34">
        <f t="shared" si="4"/>
        <v>-9.293119999999995E-2</v>
      </c>
      <c r="L28" s="34">
        <f t="shared" si="4"/>
        <v>-0.3572608000000001</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-1.1372999999999987E-2</v>
      </c>
      <c r="F29" s="34">
        <f t="shared" ref="F29:AW29" si="5">F26-F28</f>
        <v>-1.1209600000000014E-2</v>
      </c>
      <c r="G29" s="34">
        <f t="shared" si="5"/>
        <v>-1.1209600000000014E-2</v>
      </c>
      <c r="H29" s="34">
        <f t="shared" si="5"/>
        <v>-1.1119199999999996E-2</v>
      </c>
      <c r="I29" s="34">
        <f t="shared" si="5"/>
        <v>-1.1119199999999996E-2</v>
      </c>
      <c r="J29" s="34">
        <f t="shared" si="5"/>
        <v>-1.1119199999999996E-2</v>
      </c>
      <c r="K29" s="34">
        <f t="shared" si="5"/>
        <v>-2.3232799999999984E-2</v>
      </c>
      <c r="L29" s="34">
        <f t="shared" si="5"/>
        <v>-8.9315199999999983E-2</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-1.0109333333333324E-3</v>
      </c>
      <c r="G30" s="34">
        <f>$E$28/'Fixed data'!$C$7</f>
        <v>-1.0109333333333324E-3</v>
      </c>
      <c r="H30" s="34">
        <f>$E$28/'Fixed data'!$C$7</f>
        <v>-1.0109333333333324E-3</v>
      </c>
      <c r="I30" s="34">
        <f>$E$28/'Fixed data'!$C$7</f>
        <v>-1.0109333333333324E-3</v>
      </c>
      <c r="J30" s="34">
        <f>$E$28/'Fixed data'!$C$7</f>
        <v>-1.0109333333333324E-3</v>
      </c>
      <c r="K30" s="34">
        <f>$E$28/'Fixed data'!$C$7</f>
        <v>-1.0109333333333324E-3</v>
      </c>
      <c r="L30" s="34">
        <f>$E$28/'Fixed data'!$C$7</f>
        <v>-1.0109333333333324E-3</v>
      </c>
      <c r="M30" s="34">
        <f>$E$28/'Fixed data'!$C$7</f>
        <v>-1.0109333333333324E-3</v>
      </c>
      <c r="N30" s="34">
        <f>$E$28/'Fixed data'!$C$7</f>
        <v>-1.0109333333333324E-3</v>
      </c>
      <c r="O30" s="34">
        <f>$E$28/'Fixed data'!$C$7</f>
        <v>-1.0109333333333324E-3</v>
      </c>
      <c r="P30" s="34">
        <f>$E$28/'Fixed data'!$C$7</f>
        <v>-1.0109333333333324E-3</v>
      </c>
      <c r="Q30" s="34">
        <f>$E$28/'Fixed data'!$C$7</f>
        <v>-1.0109333333333324E-3</v>
      </c>
      <c r="R30" s="34">
        <f>$E$28/'Fixed data'!$C$7</f>
        <v>-1.0109333333333324E-3</v>
      </c>
      <c r="S30" s="34">
        <f>$E$28/'Fixed data'!$C$7</f>
        <v>-1.0109333333333324E-3</v>
      </c>
      <c r="T30" s="34">
        <f>$E$28/'Fixed data'!$C$7</f>
        <v>-1.0109333333333324E-3</v>
      </c>
      <c r="U30" s="34">
        <f>$E$28/'Fixed data'!$C$7</f>
        <v>-1.0109333333333324E-3</v>
      </c>
      <c r="V30" s="34">
        <f>$E$28/'Fixed data'!$C$7</f>
        <v>-1.0109333333333324E-3</v>
      </c>
      <c r="W30" s="34">
        <f>$E$28/'Fixed data'!$C$7</f>
        <v>-1.0109333333333324E-3</v>
      </c>
      <c r="X30" s="34">
        <f>$E$28/'Fixed data'!$C$7</f>
        <v>-1.0109333333333324E-3</v>
      </c>
      <c r="Y30" s="34">
        <f>$E$28/'Fixed data'!$C$7</f>
        <v>-1.0109333333333324E-3</v>
      </c>
      <c r="Z30" s="34">
        <f>$E$28/'Fixed data'!$C$7</f>
        <v>-1.0109333333333324E-3</v>
      </c>
      <c r="AA30" s="34">
        <f>$E$28/'Fixed data'!$C$7</f>
        <v>-1.0109333333333324E-3</v>
      </c>
      <c r="AB30" s="34">
        <f>$E$28/'Fixed data'!$C$7</f>
        <v>-1.0109333333333324E-3</v>
      </c>
      <c r="AC30" s="34">
        <f>$E$28/'Fixed data'!$C$7</f>
        <v>-1.0109333333333324E-3</v>
      </c>
      <c r="AD30" s="34">
        <f>$E$28/'Fixed data'!$C$7</f>
        <v>-1.0109333333333324E-3</v>
      </c>
      <c r="AE30" s="34">
        <f>$E$28/'Fixed data'!$C$7</f>
        <v>-1.0109333333333324E-3</v>
      </c>
      <c r="AF30" s="34">
        <f>$E$28/'Fixed data'!$C$7</f>
        <v>-1.0109333333333324E-3</v>
      </c>
      <c r="AG30" s="34">
        <f>$E$28/'Fixed data'!$C$7</f>
        <v>-1.0109333333333324E-3</v>
      </c>
      <c r="AH30" s="34">
        <f>$E$28/'Fixed data'!$C$7</f>
        <v>-1.0109333333333324E-3</v>
      </c>
      <c r="AI30" s="34">
        <f>$E$28/'Fixed data'!$C$7</f>
        <v>-1.0109333333333324E-3</v>
      </c>
      <c r="AJ30" s="34">
        <f>$E$28/'Fixed data'!$C$7</f>
        <v>-1.0109333333333324E-3</v>
      </c>
      <c r="AK30" s="34">
        <f>$E$28/'Fixed data'!$C$7</f>
        <v>-1.0109333333333324E-3</v>
      </c>
      <c r="AL30" s="34">
        <f>$E$28/'Fixed data'!$C$7</f>
        <v>-1.0109333333333324E-3</v>
      </c>
      <c r="AM30" s="34">
        <f>$E$28/'Fixed data'!$C$7</f>
        <v>-1.0109333333333324E-3</v>
      </c>
      <c r="AN30" s="34">
        <f>$E$28/'Fixed data'!$C$7</f>
        <v>-1.0109333333333324E-3</v>
      </c>
      <c r="AO30" s="34">
        <f>$E$28/'Fixed data'!$C$7</f>
        <v>-1.0109333333333324E-3</v>
      </c>
      <c r="AP30" s="34">
        <f>$E$28/'Fixed data'!$C$7</f>
        <v>-1.0109333333333324E-3</v>
      </c>
      <c r="AQ30" s="34">
        <f>$E$28/'Fixed data'!$C$7</f>
        <v>-1.0109333333333324E-3</v>
      </c>
      <c r="AR30" s="34">
        <f>$E$28/'Fixed data'!$C$7</f>
        <v>-1.0109333333333324E-3</v>
      </c>
      <c r="AS30" s="34">
        <f>$E$28/'Fixed data'!$C$7</f>
        <v>-1.0109333333333324E-3</v>
      </c>
      <c r="AT30" s="34">
        <f>$E$28/'Fixed data'!$C$7</f>
        <v>-1.0109333333333324E-3</v>
      </c>
      <c r="AU30" s="34">
        <f>$E$28/'Fixed data'!$C$7</f>
        <v>-1.0109333333333324E-3</v>
      </c>
      <c r="AV30" s="34">
        <f>$E$28/'Fixed data'!$C$7</f>
        <v>-1.0109333333333324E-3</v>
      </c>
      <c r="AW30" s="34">
        <f>$E$28/'Fixed data'!$C$7</f>
        <v>-1.0109333333333324E-3</v>
      </c>
      <c r="AX30" s="34">
        <f>$E$28/'Fixed data'!$C$7</f>
        <v>-1.0109333333333324E-3</v>
      </c>
      <c r="AY30" s="34"/>
      <c r="AZ30" s="34"/>
      <c r="BA30" s="34"/>
      <c r="BB30" s="34"/>
      <c r="BC30" s="34"/>
      <c r="BD30" s="34"/>
    </row>
    <row r="31" spans="1:56" ht="16.5" hidden="1" customHeight="1" outlineLevel="1" x14ac:dyDescent="0.35">
      <c r="A31" s="115"/>
      <c r="B31" s="9" t="s">
        <v>2</v>
      </c>
      <c r="C31" s="11" t="s">
        <v>54</v>
      </c>
      <c r="D31" s="9" t="s">
        <v>40</v>
      </c>
      <c r="F31" s="34"/>
      <c r="G31" s="34">
        <f>$F$28/'Fixed data'!$C$7</f>
        <v>-9.9640888888889072E-4</v>
      </c>
      <c r="H31" s="34">
        <f>$F$28/'Fixed data'!$C$7</f>
        <v>-9.9640888888889072E-4</v>
      </c>
      <c r="I31" s="34">
        <f>$F$28/'Fixed data'!$C$7</f>
        <v>-9.9640888888889072E-4</v>
      </c>
      <c r="J31" s="34">
        <f>$F$28/'Fixed data'!$C$7</f>
        <v>-9.9640888888889072E-4</v>
      </c>
      <c r="K31" s="34">
        <f>$F$28/'Fixed data'!$C$7</f>
        <v>-9.9640888888889072E-4</v>
      </c>
      <c r="L31" s="34">
        <f>$F$28/'Fixed data'!$C$7</f>
        <v>-9.9640888888889072E-4</v>
      </c>
      <c r="M31" s="34">
        <f>$F$28/'Fixed data'!$C$7</f>
        <v>-9.9640888888889072E-4</v>
      </c>
      <c r="N31" s="34">
        <f>$F$28/'Fixed data'!$C$7</f>
        <v>-9.9640888888889072E-4</v>
      </c>
      <c r="O31" s="34">
        <f>$F$28/'Fixed data'!$C$7</f>
        <v>-9.9640888888889072E-4</v>
      </c>
      <c r="P31" s="34">
        <f>$F$28/'Fixed data'!$C$7</f>
        <v>-9.9640888888889072E-4</v>
      </c>
      <c r="Q31" s="34">
        <f>$F$28/'Fixed data'!$C$7</f>
        <v>-9.9640888888889072E-4</v>
      </c>
      <c r="R31" s="34">
        <f>$F$28/'Fixed data'!$C$7</f>
        <v>-9.9640888888889072E-4</v>
      </c>
      <c r="S31" s="34">
        <f>$F$28/'Fixed data'!$C$7</f>
        <v>-9.9640888888889072E-4</v>
      </c>
      <c r="T31" s="34">
        <f>$F$28/'Fixed data'!$C$7</f>
        <v>-9.9640888888889072E-4</v>
      </c>
      <c r="U31" s="34">
        <f>$F$28/'Fixed data'!$C$7</f>
        <v>-9.9640888888889072E-4</v>
      </c>
      <c r="V31" s="34">
        <f>$F$28/'Fixed data'!$C$7</f>
        <v>-9.9640888888889072E-4</v>
      </c>
      <c r="W31" s="34">
        <f>$F$28/'Fixed data'!$C$7</f>
        <v>-9.9640888888889072E-4</v>
      </c>
      <c r="X31" s="34">
        <f>$F$28/'Fixed data'!$C$7</f>
        <v>-9.9640888888889072E-4</v>
      </c>
      <c r="Y31" s="34">
        <f>$F$28/'Fixed data'!$C$7</f>
        <v>-9.9640888888889072E-4</v>
      </c>
      <c r="Z31" s="34">
        <f>$F$28/'Fixed data'!$C$7</f>
        <v>-9.9640888888889072E-4</v>
      </c>
      <c r="AA31" s="34">
        <f>$F$28/'Fixed data'!$C$7</f>
        <v>-9.9640888888889072E-4</v>
      </c>
      <c r="AB31" s="34">
        <f>$F$28/'Fixed data'!$C$7</f>
        <v>-9.9640888888889072E-4</v>
      </c>
      <c r="AC31" s="34">
        <f>$F$28/'Fixed data'!$C$7</f>
        <v>-9.9640888888889072E-4</v>
      </c>
      <c r="AD31" s="34">
        <f>$F$28/'Fixed data'!$C$7</f>
        <v>-9.9640888888889072E-4</v>
      </c>
      <c r="AE31" s="34">
        <f>$F$28/'Fixed data'!$C$7</f>
        <v>-9.9640888888889072E-4</v>
      </c>
      <c r="AF31" s="34">
        <f>$F$28/'Fixed data'!$C$7</f>
        <v>-9.9640888888889072E-4</v>
      </c>
      <c r="AG31" s="34">
        <f>$F$28/'Fixed data'!$C$7</f>
        <v>-9.9640888888889072E-4</v>
      </c>
      <c r="AH31" s="34">
        <f>$F$28/'Fixed data'!$C$7</f>
        <v>-9.9640888888889072E-4</v>
      </c>
      <c r="AI31" s="34">
        <f>$F$28/'Fixed data'!$C$7</f>
        <v>-9.9640888888889072E-4</v>
      </c>
      <c r="AJ31" s="34">
        <f>$F$28/'Fixed data'!$C$7</f>
        <v>-9.9640888888889072E-4</v>
      </c>
      <c r="AK31" s="34">
        <f>$F$28/'Fixed data'!$C$7</f>
        <v>-9.9640888888889072E-4</v>
      </c>
      <c r="AL31" s="34">
        <f>$F$28/'Fixed data'!$C$7</f>
        <v>-9.9640888888889072E-4</v>
      </c>
      <c r="AM31" s="34">
        <f>$F$28/'Fixed data'!$C$7</f>
        <v>-9.9640888888889072E-4</v>
      </c>
      <c r="AN31" s="34">
        <f>$F$28/'Fixed data'!$C$7</f>
        <v>-9.9640888888889072E-4</v>
      </c>
      <c r="AO31" s="34">
        <f>$F$28/'Fixed data'!$C$7</f>
        <v>-9.9640888888889072E-4</v>
      </c>
      <c r="AP31" s="34">
        <f>$F$28/'Fixed data'!$C$7</f>
        <v>-9.9640888888889072E-4</v>
      </c>
      <c r="AQ31" s="34">
        <f>$F$28/'Fixed data'!$C$7</f>
        <v>-9.9640888888889072E-4</v>
      </c>
      <c r="AR31" s="34">
        <f>$F$28/'Fixed data'!$C$7</f>
        <v>-9.9640888888889072E-4</v>
      </c>
      <c r="AS31" s="34">
        <f>$F$28/'Fixed data'!$C$7</f>
        <v>-9.9640888888889072E-4</v>
      </c>
      <c r="AT31" s="34">
        <f>$F$28/'Fixed data'!$C$7</f>
        <v>-9.9640888888889072E-4</v>
      </c>
      <c r="AU31" s="34">
        <f>$F$28/'Fixed data'!$C$7</f>
        <v>-9.9640888888889072E-4</v>
      </c>
      <c r="AV31" s="34">
        <f>$F$28/'Fixed data'!$C$7</f>
        <v>-9.9640888888889072E-4</v>
      </c>
      <c r="AW31" s="34">
        <f>$F$28/'Fixed data'!$C$7</f>
        <v>-9.9640888888889072E-4</v>
      </c>
      <c r="AX31" s="34">
        <f>$F$28/'Fixed data'!$C$7</f>
        <v>-9.9640888888889072E-4</v>
      </c>
      <c r="AY31" s="34">
        <f>$F$28/'Fixed data'!$C$7</f>
        <v>-9.9640888888889072E-4</v>
      </c>
      <c r="AZ31" s="34"/>
      <c r="BA31" s="34"/>
      <c r="BB31" s="34"/>
      <c r="BC31" s="34"/>
      <c r="BD31" s="34"/>
    </row>
    <row r="32" spans="1:56" ht="16.5" hidden="1" customHeight="1" outlineLevel="1" x14ac:dyDescent="0.35">
      <c r="A32" s="115"/>
      <c r="B32" s="9" t="s">
        <v>3</v>
      </c>
      <c r="C32" s="11" t="s">
        <v>55</v>
      </c>
      <c r="D32" s="9" t="s">
        <v>40</v>
      </c>
      <c r="F32" s="34"/>
      <c r="G32" s="34"/>
      <c r="H32" s="34">
        <f>$G$28/'Fixed data'!$C$7</f>
        <v>-9.9640888888889072E-4</v>
      </c>
      <c r="I32" s="34">
        <f>$G$28/'Fixed data'!$C$7</f>
        <v>-9.9640888888889072E-4</v>
      </c>
      <c r="J32" s="34">
        <f>$G$28/'Fixed data'!$C$7</f>
        <v>-9.9640888888889072E-4</v>
      </c>
      <c r="K32" s="34">
        <f>$G$28/'Fixed data'!$C$7</f>
        <v>-9.9640888888889072E-4</v>
      </c>
      <c r="L32" s="34">
        <f>$G$28/'Fixed data'!$C$7</f>
        <v>-9.9640888888889072E-4</v>
      </c>
      <c r="M32" s="34">
        <f>$G$28/'Fixed data'!$C$7</f>
        <v>-9.9640888888889072E-4</v>
      </c>
      <c r="N32" s="34">
        <f>$G$28/'Fixed data'!$C$7</f>
        <v>-9.9640888888889072E-4</v>
      </c>
      <c r="O32" s="34">
        <f>$G$28/'Fixed data'!$C$7</f>
        <v>-9.9640888888889072E-4</v>
      </c>
      <c r="P32" s="34">
        <f>$G$28/'Fixed data'!$C$7</f>
        <v>-9.9640888888889072E-4</v>
      </c>
      <c r="Q32" s="34">
        <f>$G$28/'Fixed data'!$C$7</f>
        <v>-9.9640888888889072E-4</v>
      </c>
      <c r="R32" s="34">
        <f>$G$28/'Fixed data'!$C$7</f>
        <v>-9.9640888888889072E-4</v>
      </c>
      <c r="S32" s="34">
        <f>$G$28/'Fixed data'!$C$7</f>
        <v>-9.9640888888889072E-4</v>
      </c>
      <c r="T32" s="34">
        <f>$G$28/'Fixed data'!$C$7</f>
        <v>-9.9640888888889072E-4</v>
      </c>
      <c r="U32" s="34">
        <f>$G$28/'Fixed data'!$C$7</f>
        <v>-9.9640888888889072E-4</v>
      </c>
      <c r="V32" s="34">
        <f>$G$28/'Fixed data'!$C$7</f>
        <v>-9.9640888888889072E-4</v>
      </c>
      <c r="W32" s="34">
        <f>$G$28/'Fixed data'!$C$7</f>
        <v>-9.9640888888889072E-4</v>
      </c>
      <c r="X32" s="34">
        <f>$G$28/'Fixed data'!$C$7</f>
        <v>-9.9640888888889072E-4</v>
      </c>
      <c r="Y32" s="34">
        <f>$G$28/'Fixed data'!$C$7</f>
        <v>-9.9640888888889072E-4</v>
      </c>
      <c r="Z32" s="34">
        <f>$G$28/'Fixed data'!$C$7</f>
        <v>-9.9640888888889072E-4</v>
      </c>
      <c r="AA32" s="34">
        <f>$G$28/'Fixed data'!$C$7</f>
        <v>-9.9640888888889072E-4</v>
      </c>
      <c r="AB32" s="34">
        <f>$G$28/'Fixed data'!$C$7</f>
        <v>-9.9640888888889072E-4</v>
      </c>
      <c r="AC32" s="34">
        <f>$G$28/'Fixed data'!$C$7</f>
        <v>-9.9640888888889072E-4</v>
      </c>
      <c r="AD32" s="34">
        <f>$G$28/'Fixed data'!$C$7</f>
        <v>-9.9640888888889072E-4</v>
      </c>
      <c r="AE32" s="34">
        <f>$G$28/'Fixed data'!$C$7</f>
        <v>-9.9640888888889072E-4</v>
      </c>
      <c r="AF32" s="34">
        <f>$G$28/'Fixed data'!$C$7</f>
        <v>-9.9640888888889072E-4</v>
      </c>
      <c r="AG32" s="34">
        <f>$G$28/'Fixed data'!$C$7</f>
        <v>-9.9640888888889072E-4</v>
      </c>
      <c r="AH32" s="34">
        <f>$G$28/'Fixed data'!$C$7</f>
        <v>-9.9640888888889072E-4</v>
      </c>
      <c r="AI32" s="34">
        <f>$G$28/'Fixed data'!$C$7</f>
        <v>-9.9640888888889072E-4</v>
      </c>
      <c r="AJ32" s="34">
        <f>$G$28/'Fixed data'!$C$7</f>
        <v>-9.9640888888889072E-4</v>
      </c>
      <c r="AK32" s="34">
        <f>$G$28/'Fixed data'!$C$7</f>
        <v>-9.9640888888889072E-4</v>
      </c>
      <c r="AL32" s="34">
        <f>$G$28/'Fixed data'!$C$7</f>
        <v>-9.9640888888889072E-4</v>
      </c>
      <c r="AM32" s="34">
        <f>$G$28/'Fixed data'!$C$7</f>
        <v>-9.9640888888889072E-4</v>
      </c>
      <c r="AN32" s="34">
        <f>$G$28/'Fixed data'!$C$7</f>
        <v>-9.9640888888889072E-4</v>
      </c>
      <c r="AO32" s="34">
        <f>$G$28/'Fixed data'!$C$7</f>
        <v>-9.9640888888889072E-4</v>
      </c>
      <c r="AP32" s="34">
        <f>$G$28/'Fixed data'!$C$7</f>
        <v>-9.9640888888889072E-4</v>
      </c>
      <c r="AQ32" s="34">
        <f>$G$28/'Fixed data'!$C$7</f>
        <v>-9.9640888888889072E-4</v>
      </c>
      <c r="AR32" s="34">
        <f>$G$28/'Fixed data'!$C$7</f>
        <v>-9.9640888888889072E-4</v>
      </c>
      <c r="AS32" s="34">
        <f>$G$28/'Fixed data'!$C$7</f>
        <v>-9.9640888888889072E-4</v>
      </c>
      <c r="AT32" s="34">
        <f>$G$28/'Fixed data'!$C$7</f>
        <v>-9.9640888888889072E-4</v>
      </c>
      <c r="AU32" s="34">
        <f>$G$28/'Fixed data'!$C$7</f>
        <v>-9.9640888888889072E-4</v>
      </c>
      <c r="AV32" s="34">
        <f>$G$28/'Fixed data'!$C$7</f>
        <v>-9.9640888888889072E-4</v>
      </c>
      <c r="AW32" s="34">
        <f>$G$28/'Fixed data'!$C$7</f>
        <v>-9.9640888888889072E-4</v>
      </c>
      <c r="AX32" s="34">
        <f>$G$28/'Fixed data'!$C$7</f>
        <v>-9.9640888888889072E-4</v>
      </c>
      <c r="AY32" s="34">
        <f>$G$28/'Fixed data'!$C$7</f>
        <v>-9.9640888888889072E-4</v>
      </c>
      <c r="AZ32" s="34">
        <f>$G$28/'Fixed data'!$C$7</f>
        <v>-9.9640888888889072E-4</v>
      </c>
      <c r="BA32" s="34"/>
      <c r="BB32" s="34"/>
      <c r="BC32" s="34"/>
      <c r="BD32" s="34"/>
    </row>
    <row r="33" spans="1:57" ht="16.5" hidden="1" customHeight="1" outlineLevel="1" x14ac:dyDescent="0.35">
      <c r="A33" s="115"/>
      <c r="B33" s="9" t="s">
        <v>4</v>
      </c>
      <c r="C33" s="11" t="s">
        <v>56</v>
      </c>
      <c r="D33" s="9" t="s">
        <v>40</v>
      </c>
      <c r="F33" s="34"/>
      <c r="G33" s="34"/>
      <c r="H33" s="34"/>
      <c r="I33" s="34">
        <f>$H$28/'Fixed data'!$C$7</f>
        <v>-9.8837333333333301E-4</v>
      </c>
      <c r="J33" s="34">
        <f>$H$28/'Fixed data'!$C$7</f>
        <v>-9.8837333333333301E-4</v>
      </c>
      <c r="K33" s="34">
        <f>$H$28/'Fixed data'!$C$7</f>
        <v>-9.8837333333333301E-4</v>
      </c>
      <c r="L33" s="34">
        <f>$H$28/'Fixed data'!$C$7</f>
        <v>-9.8837333333333301E-4</v>
      </c>
      <c r="M33" s="34">
        <f>$H$28/'Fixed data'!$C$7</f>
        <v>-9.8837333333333301E-4</v>
      </c>
      <c r="N33" s="34">
        <f>$H$28/'Fixed data'!$C$7</f>
        <v>-9.8837333333333301E-4</v>
      </c>
      <c r="O33" s="34">
        <f>$H$28/'Fixed data'!$C$7</f>
        <v>-9.8837333333333301E-4</v>
      </c>
      <c r="P33" s="34">
        <f>$H$28/'Fixed data'!$C$7</f>
        <v>-9.8837333333333301E-4</v>
      </c>
      <c r="Q33" s="34">
        <f>$H$28/'Fixed data'!$C$7</f>
        <v>-9.8837333333333301E-4</v>
      </c>
      <c r="R33" s="34">
        <f>$H$28/'Fixed data'!$C$7</f>
        <v>-9.8837333333333301E-4</v>
      </c>
      <c r="S33" s="34">
        <f>$H$28/'Fixed data'!$C$7</f>
        <v>-9.8837333333333301E-4</v>
      </c>
      <c r="T33" s="34">
        <f>$H$28/'Fixed data'!$C$7</f>
        <v>-9.8837333333333301E-4</v>
      </c>
      <c r="U33" s="34">
        <f>$H$28/'Fixed data'!$C$7</f>
        <v>-9.8837333333333301E-4</v>
      </c>
      <c r="V33" s="34">
        <f>$H$28/'Fixed data'!$C$7</f>
        <v>-9.8837333333333301E-4</v>
      </c>
      <c r="W33" s="34">
        <f>$H$28/'Fixed data'!$C$7</f>
        <v>-9.8837333333333301E-4</v>
      </c>
      <c r="X33" s="34">
        <f>$H$28/'Fixed data'!$C$7</f>
        <v>-9.8837333333333301E-4</v>
      </c>
      <c r="Y33" s="34">
        <f>$H$28/'Fixed data'!$C$7</f>
        <v>-9.8837333333333301E-4</v>
      </c>
      <c r="Z33" s="34">
        <f>$H$28/'Fixed data'!$C$7</f>
        <v>-9.8837333333333301E-4</v>
      </c>
      <c r="AA33" s="34">
        <f>$H$28/'Fixed data'!$C$7</f>
        <v>-9.8837333333333301E-4</v>
      </c>
      <c r="AB33" s="34">
        <f>$H$28/'Fixed data'!$C$7</f>
        <v>-9.8837333333333301E-4</v>
      </c>
      <c r="AC33" s="34">
        <f>$H$28/'Fixed data'!$C$7</f>
        <v>-9.8837333333333301E-4</v>
      </c>
      <c r="AD33" s="34">
        <f>$H$28/'Fixed data'!$C$7</f>
        <v>-9.8837333333333301E-4</v>
      </c>
      <c r="AE33" s="34">
        <f>$H$28/'Fixed data'!$C$7</f>
        <v>-9.8837333333333301E-4</v>
      </c>
      <c r="AF33" s="34">
        <f>$H$28/'Fixed data'!$C$7</f>
        <v>-9.8837333333333301E-4</v>
      </c>
      <c r="AG33" s="34">
        <f>$H$28/'Fixed data'!$C$7</f>
        <v>-9.8837333333333301E-4</v>
      </c>
      <c r="AH33" s="34">
        <f>$H$28/'Fixed data'!$C$7</f>
        <v>-9.8837333333333301E-4</v>
      </c>
      <c r="AI33" s="34">
        <f>$H$28/'Fixed data'!$C$7</f>
        <v>-9.8837333333333301E-4</v>
      </c>
      <c r="AJ33" s="34">
        <f>$H$28/'Fixed data'!$C$7</f>
        <v>-9.8837333333333301E-4</v>
      </c>
      <c r="AK33" s="34">
        <f>$H$28/'Fixed data'!$C$7</f>
        <v>-9.8837333333333301E-4</v>
      </c>
      <c r="AL33" s="34">
        <f>$H$28/'Fixed data'!$C$7</f>
        <v>-9.8837333333333301E-4</v>
      </c>
      <c r="AM33" s="34">
        <f>$H$28/'Fixed data'!$C$7</f>
        <v>-9.8837333333333301E-4</v>
      </c>
      <c r="AN33" s="34">
        <f>$H$28/'Fixed data'!$C$7</f>
        <v>-9.8837333333333301E-4</v>
      </c>
      <c r="AO33" s="34">
        <f>$H$28/'Fixed data'!$C$7</f>
        <v>-9.8837333333333301E-4</v>
      </c>
      <c r="AP33" s="34">
        <f>$H$28/'Fixed data'!$C$7</f>
        <v>-9.8837333333333301E-4</v>
      </c>
      <c r="AQ33" s="34">
        <f>$H$28/'Fixed data'!$C$7</f>
        <v>-9.8837333333333301E-4</v>
      </c>
      <c r="AR33" s="34">
        <f>$H$28/'Fixed data'!$C$7</f>
        <v>-9.8837333333333301E-4</v>
      </c>
      <c r="AS33" s="34">
        <f>$H$28/'Fixed data'!$C$7</f>
        <v>-9.8837333333333301E-4</v>
      </c>
      <c r="AT33" s="34">
        <f>$H$28/'Fixed data'!$C$7</f>
        <v>-9.8837333333333301E-4</v>
      </c>
      <c r="AU33" s="34">
        <f>$H$28/'Fixed data'!$C$7</f>
        <v>-9.8837333333333301E-4</v>
      </c>
      <c r="AV33" s="34">
        <f>$H$28/'Fixed data'!$C$7</f>
        <v>-9.8837333333333301E-4</v>
      </c>
      <c r="AW33" s="34">
        <f>$H$28/'Fixed data'!$C$7</f>
        <v>-9.8837333333333301E-4</v>
      </c>
      <c r="AX33" s="34">
        <f>$H$28/'Fixed data'!$C$7</f>
        <v>-9.8837333333333301E-4</v>
      </c>
      <c r="AY33" s="34">
        <f>$H$28/'Fixed data'!$C$7</f>
        <v>-9.8837333333333301E-4</v>
      </c>
      <c r="AZ33" s="34">
        <f>$H$28/'Fixed data'!$C$7</f>
        <v>-9.8837333333333301E-4</v>
      </c>
      <c r="BA33" s="34">
        <f>$H$28/'Fixed data'!$C$7</f>
        <v>-9.8837333333333301E-4</v>
      </c>
      <c r="BB33" s="34"/>
      <c r="BC33" s="34"/>
      <c r="BD33" s="34"/>
    </row>
    <row r="34" spans="1:57" ht="16.5" hidden="1" customHeight="1" outlineLevel="1" x14ac:dyDescent="0.35">
      <c r="A34" s="115"/>
      <c r="B34" s="9" t="s">
        <v>5</v>
      </c>
      <c r="C34" s="11" t="s">
        <v>57</v>
      </c>
      <c r="D34" s="9" t="s">
        <v>40</v>
      </c>
      <c r="F34" s="34"/>
      <c r="G34" s="34"/>
      <c r="H34" s="34"/>
      <c r="I34" s="34"/>
      <c r="J34" s="34">
        <f>$I$28/'Fixed data'!$C$7</f>
        <v>-9.8837333333333301E-4</v>
      </c>
      <c r="K34" s="34">
        <f>$I$28/'Fixed data'!$C$7</f>
        <v>-9.8837333333333301E-4</v>
      </c>
      <c r="L34" s="34">
        <f>$I$28/'Fixed data'!$C$7</f>
        <v>-9.8837333333333301E-4</v>
      </c>
      <c r="M34" s="34">
        <f>$I$28/'Fixed data'!$C$7</f>
        <v>-9.8837333333333301E-4</v>
      </c>
      <c r="N34" s="34">
        <f>$I$28/'Fixed data'!$C$7</f>
        <v>-9.8837333333333301E-4</v>
      </c>
      <c r="O34" s="34">
        <f>$I$28/'Fixed data'!$C$7</f>
        <v>-9.8837333333333301E-4</v>
      </c>
      <c r="P34" s="34">
        <f>$I$28/'Fixed data'!$C$7</f>
        <v>-9.8837333333333301E-4</v>
      </c>
      <c r="Q34" s="34">
        <f>$I$28/'Fixed data'!$C$7</f>
        <v>-9.8837333333333301E-4</v>
      </c>
      <c r="R34" s="34">
        <f>$I$28/'Fixed data'!$C$7</f>
        <v>-9.8837333333333301E-4</v>
      </c>
      <c r="S34" s="34">
        <f>$I$28/'Fixed data'!$C$7</f>
        <v>-9.8837333333333301E-4</v>
      </c>
      <c r="T34" s="34">
        <f>$I$28/'Fixed data'!$C$7</f>
        <v>-9.8837333333333301E-4</v>
      </c>
      <c r="U34" s="34">
        <f>$I$28/'Fixed data'!$C$7</f>
        <v>-9.8837333333333301E-4</v>
      </c>
      <c r="V34" s="34">
        <f>$I$28/'Fixed data'!$C$7</f>
        <v>-9.8837333333333301E-4</v>
      </c>
      <c r="W34" s="34">
        <f>$I$28/'Fixed data'!$C$7</f>
        <v>-9.8837333333333301E-4</v>
      </c>
      <c r="X34" s="34">
        <f>$I$28/'Fixed data'!$C$7</f>
        <v>-9.8837333333333301E-4</v>
      </c>
      <c r="Y34" s="34">
        <f>$I$28/'Fixed data'!$C$7</f>
        <v>-9.8837333333333301E-4</v>
      </c>
      <c r="Z34" s="34">
        <f>$I$28/'Fixed data'!$C$7</f>
        <v>-9.8837333333333301E-4</v>
      </c>
      <c r="AA34" s="34">
        <f>$I$28/'Fixed data'!$C$7</f>
        <v>-9.8837333333333301E-4</v>
      </c>
      <c r="AB34" s="34">
        <f>$I$28/'Fixed data'!$C$7</f>
        <v>-9.8837333333333301E-4</v>
      </c>
      <c r="AC34" s="34">
        <f>$I$28/'Fixed data'!$C$7</f>
        <v>-9.8837333333333301E-4</v>
      </c>
      <c r="AD34" s="34">
        <f>$I$28/'Fixed data'!$C$7</f>
        <v>-9.8837333333333301E-4</v>
      </c>
      <c r="AE34" s="34">
        <f>$I$28/'Fixed data'!$C$7</f>
        <v>-9.8837333333333301E-4</v>
      </c>
      <c r="AF34" s="34">
        <f>$I$28/'Fixed data'!$C$7</f>
        <v>-9.8837333333333301E-4</v>
      </c>
      <c r="AG34" s="34">
        <f>$I$28/'Fixed data'!$C$7</f>
        <v>-9.8837333333333301E-4</v>
      </c>
      <c r="AH34" s="34">
        <f>$I$28/'Fixed data'!$C$7</f>
        <v>-9.8837333333333301E-4</v>
      </c>
      <c r="AI34" s="34">
        <f>$I$28/'Fixed data'!$C$7</f>
        <v>-9.8837333333333301E-4</v>
      </c>
      <c r="AJ34" s="34">
        <f>$I$28/'Fixed data'!$C$7</f>
        <v>-9.8837333333333301E-4</v>
      </c>
      <c r="AK34" s="34">
        <f>$I$28/'Fixed data'!$C$7</f>
        <v>-9.8837333333333301E-4</v>
      </c>
      <c r="AL34" s="34">
        <f>$I$28/'Fixed data'!$C$7</f>
        <v>-9.8837333333333301E-4</v>
      </c>
      <c r="AM34" s="34">
        <f>$I$28/'Fixed data'!$C$7</f>
        <v>-9.8837333333333301E-4</v>
      </c>
      <c r="AN34" s="34">
        <f>$I$28/'Fixed data'!$C$7</f>
        <v>-9.8837333333333301E-4</v>
      </c>
      <c r="AO34" s="34">
        <f>$I$28/'Fixed data'!$C$7</f>
        <v>-9.8837333333333301E-4</v>
      </c>
      <c r="AP34" s="34">
        <f>$I$28/'Fixed data'!$C$7</f>
        <v>-9.8837333333333301E-4</v>
      </c>
      <c r="AQ34" s="34">
        <f>$I$28/'Fixed data'!$C$7</f>
        <v>-9.8837333333333301E-4</v>
      </c>
      <c r="AR34" s="34">
        <f>$I$28/'Fixed data'!$C$7</f>
        <v>-9.8837333333333301E-4</v>
      </c>
      <c r="AS34" s="34">
        <f>$I$28/'Fixed data'!$C$7</f>
        <v>-9.8837333333333301E-4</v>
      </c>
      <c r="AT34" s="34">
        <f>$I$28/'Fixed data'!$C$7</f>
        <v>-9.8837333333333301E-4</v>
      </c>
      <c r="AU34" s="34">
        <f>$I$28/'Fixed data'!$C$7</f>
        <v>-9.8837333333333301E-4</v>
      </c>
      <c r="AV34" s="34">
        <f>$I$28/'Fixed data'!$C$7</f>
        <v>-9.8837333333333301E-4</v>
      </c>
      <c r="AW34" s="34">
        <f>$I$28/'Fixed data'!$C$7</f>
        <v>-9.8837333333333301E-4</v>
      </c>
      <c r="AX34" s="34">
        <f>$I$28/'Fixed data'!$C$7</f>
        <v>-9.8837333333333301E-4</v>
      </c>
      <c r="AY34" s="34">
        <f>$I$28/'Fixed data'!$C$7</f>
        <v>-9.8837333333333301E-4</v>
      </c>
      <c r="AZ34" s="34">
        <f>$I$28/'Fixed data'!$C$7</f>
        <v>-9.8837333333333301E-4</v>
      </c>
      <c r="BA34" s="34">
        <f>$I$28/'Fixed data'!$C$7</f>
        <v>-9.8837333333333301E-4</v>
      </c>
      <c r="BB34" s="34">
        <f>$I$28/'Fixed data'!$C$7</f>
        <v>-9.8837333333333301E-4</v>
      </c>
      <c r="BC34" s="34"/>
      <c r="BD34" s="34"/>
    </row>
    <row r="35" spans="1:57" ht="16.5" hidden="1" customHeight="1" outlineLevel="1" x14ac:dyDescent="0.35">
      <c r="A35" s="115"/>
      <c r="B35" s="9" t="s">
        <v>6</v>
      </c>
      <c r="C35" s="11" t="s">
        <v>58</v>
      </c>
      <c r="D35" s="9" t="s">
        <v>40</v>
      </c>
      <c r="F35" s="34"/>
      <c r="G35" s="34"/>
      <c r="H35" s="34"/>
      <c r="I35" s="34"/>
      <c r="J35" s="34"/>
      <c r="K35" s="34">
        <f>$J$28/'Fixed data'!$C$7</f>
        <v>-9.8837333333333301E-4</v>
      </c>
      <c r="L35" s="34">
        <f>$J$28/'Fixed data'!$C$7</f>
        <v>-9.8837333333333301E-4</v>
      </c>
      <c r="M35" s="34">
        <f>$J$28/'Fixed data'!$C$7</f>
        <v>-9.8837333333333301E-4</v>
      </c>
      <c r="N35" s="34">
        <f>$J$28/'Fixed data'!$C$7</f>
        <v>-9.8837333333333301E-4</v>
      </c>
      <c r="O35" s="34">
        <f>$J$28/'Fixed data'!$C$7</f>
        <v>-9.8837333333333301E-4</v>
      </c>
      <c r="P35" s="34">
        <f>$J$28/'Fixed data'!$C$7</f>
        <v>-9.8837333333333301E-4</v>
      </c>
      <c r="Q35" s="34">
        <f>$J$28/'Fixed data'!$C$7</f>
        <v>-9.8837333333333301E-4</v>
      </c>
      <c r="R35" s="34">
        <f>$J$28/'Fixed data'!$C$7</f>
        <v>-9.8837333333333301E-4</v>
      </c>
      <c r="S35" s="34">
        <f>$J$28/'Fixed data'!$C$7</f>
        <v>-9.8837333333333301E-4</v>
      </c>
      <c r="T35" s="34">
        <f>$J$28/'Fixed data'!$C$7</f>
        <v>-9.8837333333333301E-4</v>
      </c>
      <c r="U35" s="34">
        <f>$J$28/'Fixed data'!$C$7</f>
        <v>-9.8837333333333301E-4</v>
      </c>
      <c r="V35" s="34">
        <f>$J$28/'Fixed data'!$C$7</f>
        <v>-9.8837333333333301E-4</v>
      </c>
      <c r="W35" s="34">
        <f>$J$28/'Fixed data'!$C$7</f>
        <v>-9.8837333333333301E-4</v>
      </c>
      <c r="X35" s="34">
        <f>$J$28/'Fixed data'!$C$7</f>
        <v>-9.8837333333333301E-4</v>
      </c>
      <c r="Y35" s="34">
        <f>$J$28/'Fixed data'!$C$7</f>
        <v>-9.8837333333333301E-4</v>
      </c>
      <c r="Z35" s="34">
        <f>$J$28/'Fixed data'!$C$7</f>
        <v>-9.8837333333333301E-4</v>
      </c>
      <c r="AA35" s="34">
        <f>$J$28/'Fixed data'!$C$7</f>
        <v>-9.8837333333333301E-4</v>
      </c>
      <c r="AB35" s="34">
        <f>$J$28/'Fixed data'!$C$7</f>
        <v>-9.8837333333333301E-4</v>
      </c>
      <c r="AC35" s="34">
        <f>$J$28/'Fixed data'!$C$7</f>
        <v>-9.8837333333333301E-4</v>
      </c>
      <c r="AD35" s="34">
        <f>$J$28/'Fixed data'!$C$7</f>
        <v>-9.8837333333333301E-4</v>
      </c>
      <c r="AE35" s="34">
        <f>$J$28/'Fixed data'!$C$7</f>
        <v>-9.8837333333333301E-4</v>
      </c>
      <c r="AF35" s="34">
        <f>$J$28/'Fixed data'!$C$7</f>
        <v>-9.8837333333333301E-4</v>
      </c>
      <c r="AG35" s="34">
        <f>$J$28/'Fixed data'!$C$7</f>
        <v>-9.8837333333333301E-4</v>
      </c>
      <c r="AH35" s="34">
        <f>$J$28/'Fixed data'!$C$7</f>
        <v>-9.8837333333333301E-4</v>
      </c>
      <c r="AI35" s="34">
        <f>$J$28/'Fixed data'!$C$7</f>
        <v>-9.8837333333333301E-4</v>
      </c>
      <c r="AJ35" s="34">
        <f>$J$28/'Fixed data'!$C$7</f>
        <v>-9.8837333333333301E-4</v>
      </c>
      <c r="AK35" s="34">
        <f>$J$28/'Fixed data'!$C$7</f>
        <v>-9.8837333333333301E-4</v>
      </c>
      <c r="AL35" s="34">
        <f>$J$28/'Fixed data'!$C$7</f>
        <v>-9.8837333333333301E-4</v>
      </c>
      <c r="AM35" s="34">
        <f>$J$28/'Fixed data'!$C$7</f>
        <v>-9.8837333333333301E-4</v>
      </c>
      <c r="AN35" s="34">
        <f>$J$28/'Fixed data'!$C$7</f>
        <v>-9.8837333333333301E-4</v>
      </c>
      <c r="AO35" s="34">
        <f>$J$28/'Fixed data'!$C$7</f>
        <v>-9.8837333333333301E-4</v>
      </c>
      <c r="AP35" s="34">
        <f>$J$28/'Fixed data'!$C$7</f>
        <v>-9.8837333333333301E-4</v>
      </c>
      <c r="AQ35" s="34">
        <f>$J$28/'Fixed data'!$C$7</f>
        <v>-9.8837333333333301E-4</v>
      </c>
      <c r="AR35" s="34">
        <f>$J$28/'Fixed data'!$C$7</f>
        <v>-9.8837333333333301E-4</v>
      </c>
      <c r="AS35" s="34">
        <f>$J$28/'Fixed data'!$C$7</f>
        <v>-9.8837333333333301E-4</v>
      </c>
      <c r="AT35" s="34">
        <f>$J$28/'Fixed data'!$C$7</f>
        <v>-9.8837333333333301E-4</v>
      </c>
      <c r="AU35" s="34">
        <f>$J$28/'Fixed data'!$C$7</f>
        <v>-9.8837333333333301E-4</v>
      </c>
      <c r="AV35" s="34">
        <f>$J$28/'Fixed data'!$C$7</f>
        <v>-9.8837333333333301E-4</v>
      </c>
      <c r="AW35" s="34">
        <f>$J$28/'Fixed data'!$C$7</f>
        <v>-9.8837333333333301E-4</v>
      </c>
      <c r="AX35" s="34">
        <f>$J$28/'Fixed data'!$C$7</f>
        <v>-9.8837333333333301E-4</v>
      </c>
      <c r="AY35" s="34">
        <f>$J$28/'Fixed data'!$C$7</f>
        <v>-9.8837333333333301E-4</v>
      </c>
      <c r="AZ35" s="34">
        <f>$J$28/'Fixed data'!$C$7</f>
        <v>-9.8837333333333301E-4</v>
      </c>
      <c r="BA35" s="34">
        <f>$J$28/'Fixed data'!$C$7</f>
        <v>-9.8837333333333301E-4</v>
      </c>
      <c r="BB35" s="34">
        <f>$J$28/'Fixed data'!$C$7</f>
        <v>-9.8837333333333301E-4</v>
      </c>
      <c r="BC35" s="34">
        <f>$J$28/'Fixed data'!$C$7</f>
        <v>-9.8837333333333301E-4</v>
      </c>
      <c r="BD35" s="34"/>
    </row>
    <row r="36" spans="1:57" ht="16.5" hidden="1" customHeight="1" outlineLevel="1" x14ac:dyDescent="0.35">
      <c r="A36" s="115"/>
      <c r="B36" s="9" t="s">
        <v>32</v>
      </c>
      <c r="C36" s="11" t="s">
        <v>59</v>
      </c>
      <c r="D36" s="9" t="s">
        <v>40</v>
      </c>
      <c r="F36" s="34"/>
      <c r="G36" s="34"/>
      <c r="H36" s="34"/>
      <c r="I36" s="34"/>
      <c r="J36" s="34"/>
      <c r="K36" s="34"/>
      <c r="L36" s="34">
        <f>$K$28/'Fixed data'!$C$7</f>
        <v>-2.0651377777777765E-3</v>
      </c>
      <c r="M36" s="34">
        <f>$K$28/'Fixed data'!$C$7</f>
        <v>-2.0651377777777765E-3</v>
      </c>
      <c r="N36" s="34">
        <f>$K$28/'Fixed data'!$C$7</f>
        <v>-2.0651377777777765E-3</v>
      </c>
      <c r="O36" s="34">
        <f>$K$28/'Fixed data'!$C$7</f>
        <v>-2.0651377777777765E-3</v>
      </c>
      <c r="P36" s="34">
        <f>$K$28/'Fixed data'!$C$7</f>
        <v>-2.0651377777777765E-3</v>
      </c>
      <c r="Q36" s="34">
        <f>$K$28/'Fixed data'!$C$7</f>
        <v>-2.0651377777777765E-3</v>
      </c>
      <c r="R36" s="34">
        <f>$K$28/'Fixed data'!$C$7</f>
        <v>-2.0651377777777765E-3</v>
      </c>
      <c r="S36" s="34">
        <f>$K$28/'Fixed data'!$C$7</f>
        <v>-2.0651377777777765E-3</v>
      </c>
      <c r="T36" s="34">
        <f>$K$28/'Fixed data'!$C$7</f>
        <v>-2.0651377777777765E-3</v>
      </c>
      <c r="U36" s="34">
        <f>$K$28/'Fixed data'!$C$7</f>
        <v>-2.0651377777777765E-3</v>
      </c>
      <c r="V36" s="34">
        <f>$K$28/'Fixed data'!$C$7</f>
        <v>-2.0651377777777765E-3</v>
      </c>
      <c r="W36" s="34">
        <f>$K$28/'Fixed data'!$C$7</f>
        <v>-2.0651377777777765E-3</v>
      </c>
      <c r="X36" s="34">
        <f>$K$28/'Fixed data'!$C$7</f>
        <v>-2.0651377777777765E-3</v>
      </c>
      <c r="Y36" s="34">
        <f>$K$28/'Fixed data'!$C$7</f>
        <v>-2.0651377777777765E-3</v>
      </c>
      <c r="Z36" s="34">
        <f>$K$28/'Fixed data'!$C$7</f>
        <v>-2.0651377777777765E-3</v>
      </c>
      <c r="AA36" s="34">
        <f>$K$28/'Fixed data'!$C$7</f>
        <v>-2.0651377777777765E-3</v>
      </c>
      <c r="AB36" s="34">
        <f>$K$28/'Fixed data'!$C$7</f>
        <v>-2.0651377777777765E-3</v>
      </c>
      <c r="AC36" s="34">
        <f>$K$28/'Fixed data'!$C$7</f>
        <v>-2.0651377777777765E-3</v>
      </c>
      <c r="AD36" s="34">
        <f>$K$28/'Fixed data'!$C$7</f>
        <v>-2.0651377777777765E-3</v>
      </c>
      <c r="AE36" s="34">
        <f>$K$28/'Fixed data'!$C$7</f>
        <v>-2.0651377777777765E-3</v>
      </c>
      <c r="AF36" s="34">
        <f>$K$28/'Fixed data'!$C$7</f>
        <v>-2.0651377777777765E-3</v>
      </c>
      <c r="AG36" s="34">
        <f>$K$28/'Fixed data'!$C$7</f>
        <v>-2.0651377777777765E-3</v>
      </c>
      <c r="AH36" s="34">
        <f>$K$28/'Fixed data'!$C$7</f>
        <v>-2.0651377777777765E-3</v>
      </c>
      <c r="AI36" s="34">
        <f>$K$28/'Fixed data'!$C$7</f>
        <v>-2.0651377777777765E-3</v>
      </c>
      <c r="AJ36" s="34">
        <f>$K$28/'Fixed data'!$C$7</f>
        <v>-2.0651377777777765E-3</v>
      </c>
      <c r="AK36" s="34">
        <f>$K$28/'Fixed data'!$C$7</f>
        <v>-2.0651377777777765E-3</v>
      </c>
      <c r="AL36" s="34">
        <f>$K$28/'Fixed data'!$C$7</f>
        <v>-2.0651377777777765E-3</v>
      </c>
      <c r="AM36" s="34">
        <f>$K$28/'Fixed data'!$C$7</f>
        <v>-2.0651377777777765E-3</v>
      </c>
      <c r="AN36" s="34">
        <f>$K$28/'Fixed data'!$C$7</f>
        <v>-2.0651377777777765E-3</v>
      </c>
      <c r="AO36" s="34">
        <f>$K$28/'Fixed data'!$C$7</f>
        <v>-2.0651377777777765E-3</v>
      </c>
      <c r="AP36" s="34">
        <f>$K$28/'Fixed data'!$C$7</f>
        <v>-2.0651377777777765E-3</v>
      </c>
      <c r="AQ36" s="34">
        <f>$K$28/'Fixed data'!$C$7</f>
        <v>-2.0651377777777765E-3</v>
      </c>
      <c r="AR36" s="34">
        <f>$K$28/'Fixed data'!$C$7</f>
        <v>-2.0651377777777765E-3</v>
      </c>
      <c r="AS36" s="34">
        <f>$K$28/'Fixed data'!$C$7</f>
        <v>-2.0651377777777765E-3</v>
      </c>
      <c r="AT36" s="34">
        <f>$K$28/'Fixed data'!$C$7</f>
        <v>-2.0651377777777765E-3</v>
      </c>
      <c r="AU36" s="34">
        <f>$K$28/'Fixed data'!$C$7</f>
        <v>-2.0651377777777765E-3</v>
      </c>
      <c r="AV36" s="34">
        <f>$K$28/'Fixed data'!$C$7</f>
        <v>-2.0651377777777765E-3</v>
      </c>
      <c r="AW36" s="34">
        <f>$K$28/'Fixed data'!$C$7</f>
        <v>-2.0651377777777765E-3</v>
      </c>
      <c r="AX36" s="34">
        <f>$K$28/'Fixed data'!$C$7</f>
        <v>-2.0651377777777765E-3</v>
      </c>
      <c r="AY36" s="34">
        <f>$K$28/'Fixed data'!$C$7</f>
        <v>-2.0651377777777765E-3</v>
      </c>
      <c r="AZ36" s="34">
        <f>$K$28/'Fixed data'!$C$7</f>
        <v>-2.0651377777777765E-3</v>
      </c>
      <c r="BA36" s="34">
        <f>$K$28/'Fixed data'!$C$7</f>
        <v>-2.0651377777777765E-3</v>
      </c>
      <c r="BB36" s="34">
        <f>$K$28/'Fixed data'!$C$7</f>
        <v>-2.0651377777777765E-3</v>
      </c>
      <c r="BC36" s="34">
        <f>$K$28/'Fixed data'!$C$7</f>
        <v>-2.0651377777777765E-3</v>
      </c>
      <c r="BD36" s="34">
        <f>$K$28/'Fixed data'!$C$7</f>
        <v>-2.0651377777777765E-3</v>
      </c>
    </row>
    <row r="37" spans="1:57" ht="16.5" hidden="1" customHeight="1" outlineLevel="1" x14ac:dyDescent="0.35">
      <c r="A37" s="115"/>
      <c r="B37" s="9" t="s">
        <v>33</v>
      </c>
      <c r="C37" s="11" t="s">
        <v>60</v>
      </c>
      <c r="D37" s="9" t="s">
        <v>40</v>
      </c>
      <c r="F37" s="34"/>
      <c r="G37" s="34"/>
      <c r="H37" s="34"/>
      <c r="I37" s="34"/>
      <c r="J37" s="34"/>
      <c r="K37" s="34"/>
      <c r="L37" s="34"/>
      <c r="M37" s="34">
        <f>$L$28/'Fixed data'!$C$7</f>
        <v>-7.9391288888888915E-3</v>
      </c>
      <c r="N37" s="34">
        <f>$L$28/'Fixed data'!$C$7</f>
        <v>-7.9391288888888915E-3</v>
      </c>
      <c r="O37" s="34">
        <f>$L$28/'Fixed data'!$C$7</f>
        <v>-7.9391288888888915E-3</v>
      </c>
      <c r="P37" s="34">
        <f>$L$28/'Fixed data'!$C$7</f>
        <v>-7.9391288888888915E-3</v>
      </c>
      <c r="Q37" s="34">
        <f>$L$28/'Fixed data'!$C$7</f>
        <v>-7.9391288888888915E-3</v>
      </c>
      <c r="R37" s="34">
        <f>$L$28/'Fixed data'!$C$7</f>
        <v>-7.9391288888888915E-3</v>
      </c>
      <c r="S37" s="34">
        <f>$L$28/'Fixed data'!$C$7</f>
        <v>-7.9391288888888915E-3</v>
      </c>
      <c r="T37" s="34">
        <f>$L$28/'Fixed data'!$C$7</f>
        <v>-7.9391288888888915E-3</v>
      </c>
      <c r="U37" s="34">
        <f>$L$28/'Fixed data'!$C$7</f>
        <v>-7.9391288888888915E-3</v>
      </c>
      <c r="V37" s="34">
        <f>$L$28/'Fixed data'!$C$7</f>
        <v>-7.9391288888888915E-3</v>
      </c>
      <c r="W37" s="34">
        <f>$L$28/'Fixed data'!$C$7</f>
        <v>-7.9391288888888915E-3</v>
      </c>
      <c r="X37" s="34">
        <f>$L$28/'Fixed data'!$C$7</f>
        <v>-7.9391288888888915E-3</v>
      </c>
      <c r="Y37" s="34">
        <f>$L$28/'Fixed data'!$C$7</f>
        <v>-7.9391288888888915E-3</v>
      </c>
      <c r="Z37" s="34">
        <f>$L$28/'Fixed data'!$C$7</f>
        <v>-7.9391288888888915E-3</v>
      </c>
      <c r="AA37" s="34">
        <f>$L$28/'Fixed data'!$C$7</f>
        <v>-7.9391288888888915E-3</v>
      </c>
      <c r="AB37" s="34">
        <f>$L$28/'Fixed data'!$C$7</f>
        <v>-7.9391288888888915E-3</v>
      </c>
      <c r="AC37" s="34">
        <f>$L$28/'Fixed data'!$C$7</f>
        <v>-7.9391288888888915E-3</v>
      </c>
      <c r="AD37" s="34">
        <f>$L$28/'Fixed data'!$C$7</f>
        <v>-7.9391288888888915E-3</v>
      </c>
      <c r="AE37" s="34">
        <f>$L$28/'Fixed data'!$C$7</f>
        <v>-7.9391288888888915E-3</v>
      </c>
      <c r="AF37" s="34">
        <f>$L$28/'Fixed data'!$C$7</f>
        <v>-7.9391288888888915E-3</v>
      </c>
      <c r="AG37" s="34">
        <f>$L$28/'Fixed data'!$C$7</f>
        <v>-7.9391288888888915E-3</v>
      </c>
      <c r="AH37" s="34">
        <f>$L$28/'Fixed data'!$C$7</f>
        <v>-7.9391288888888915E-3</v>
      </c>
      <c r="AI37" s="34">
        <f>$L$28/'Fixed data'!$C$7</f>
        <v>-7.9391288888888915E-3</v>
      </c>
      <c r="AJ37" s="34">
        <f>$L$28/'Fixed data'!$C$7</f>
        <v>-7.9391288888888915E-3</v>
      </c>
      <c r="AK37" s="34">
        <f>$L$28/'Fixed data'!$C$7</f>
        <v>-7.9391288888888915E-3</v>
      </c>
      <c r="AL37" s="34">
        <f>$L$28/'Fixed data'!$C$7</f>
        <v>-7.9391288888888915E-3</v>
      </c>
      <c r="AM37" s="34">
        <f>$L$28/'Fixed data'!$C$7</f>
        <v>-7.9391288888888915E-3</v>
      </c>
      <c r="AN37" s="34">
        <f>$L$28/'Fixed data'!$C$7</f>
        <v>-7.9391288888888915E-3</v>
      </c>
      <c r="AO37" s="34">
        <f>$L$28/'Fixed data'!$C$7</f>
        <v>-7.9391288888888915E-3</v>
      </c>
      <c r="AP37" s="34">
        <f>$L$28/'Fixed data'!$C$7</f>
        <v>-7.9391288888888915E-3</v>
      </c>
      <c r="AQ37" s="34">
        <f>$L$28/'Fixed data'!$C$7</f>
        <v>-7.9391288888888915E-3</v>
      </c>
      <c r="AR37" s="34">
        <f>$L$28/'Fixed data'!$C$7</f>
        <v>-7.9391288888888915E-3</v>
      </c>
      <c r="AS37" s="34">
        <f>$L$28/'Fixed data'!$C$7</f>
        <v>-7.9391288888888915E-3</v>
      </c>
      <c r="AT37" s="34">
        <f>$L$28/'Fixed data'!$C$7</f>
        <v>-7.9391288888888915E-3</v>
      </c>
      <c r="AU37" s="34">
        <f>$L$28/'Fixed data'!$C$7</f>
        <v>-7.9391288888888915E-3</v>
      </c>
      <c r="AV37" s="34">
        <f>$L$28/'Fixed data'!$C$7</f>
        <v>-7.9391288888888915E-3</v>
      </c>
      <c r="AW37" s="34">
        <f>$L$28/'Fixed data'!$C$7</f>
        <v>-7.9391288888888915E-3</v>
      </c>
      <c r="AX37" s="34">
        <f>$L$28/'Fixed data'!$C$7</f>
        <v>-7.9391288888888915E-3</v>
      </c>
      <c r="AY37" s="34">
        <f>$L$28/'Fixed data'!$C$7</f>
        <v>-7.9391288888888915E-3</v>
      </c>
      <c r="AZ37" s="34">
        <f>$L$28/'Fixed data'!$C$7</f>
        <v>-7.9391288888888915E-3</v>
      </c>
      <c r="BA37" s="34">
        <f>$L$28/'Fixed data'!$C$7</f>
        <v>-7.9391288888888915E-3</v>
      </c>
      <c r="BB37" s="34">
        <f>$L$28/'Fixed data'!$C$7</f>
        <v>-7.9391288888888915E-3</v>
      </c>
      <c r="BC37" s="34">
        <f>$L$28/'Fixed data'!$C$7</f>
        <v>-7.9391288888888915E-3</v>
      </c>
      <c r="BD37" s="34">
        <f>$L$28/'Fixed data'!$C$7</f>
        <v>-7.9391288888888915E-3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-1.0109333333333324E-3</v>
      </c>
      <c r="G60" s="34">
        <f t="shared" si="6"/>
        <v>-2.0073422222222229E-3</v>
      </c>
      <c r="H60" s="34">
        <f t="shared" si="6"/>
        <v>-3.0037511111111136E-3</v>
      </c>
      <c r="I60" s="34">
        <f t="shared" si="6"/>
        <v>-3.9921244444444462E-3</v>
      </c>
      <c r="J60" s="34">
        <f t="shared" si="6"/>
        <v>-4.9804977777777792E-3</v>
      </c>
      <c r="K60" s="34">
        <f t="shared" si="6"/>
        <v>-5.9688711111111122E-3</v>
      </c>
      <c r="L60" s="34">
        <f t="shared" si="6"/>
        <v>-8.0340088888888883E-3</v>
      </c>
      <c r="M60" s="34">
        <f t="shared" si="6"/>
        <v>-1.5973137777777778E-2</v>
      </c>
      <c r="N60" s="34">
        <f t="shared" si="6"/>
        <v>-1.5973137777777778E-2</v>
      </c>
      <c r="O60" s="34">
        <f t="shared" si="6"/>
        <v>-1.5973137777777778E-2</v>
      </c>
      <c r="P60" s="34">
        <f t="shared" si="6"/>
        <v>-1.5973137777777778E-2</v>
      </c>
      <c r="Q60" s="34">
        <f t="shared" si="6"/>
        <v>-1.5973137777777778E-2</v>
      </c>
      <c r="R60" s="34">
        <f t="shared" si="6"/>
        <v>-1.5973137777777778E-2</v>
      </c>
      <c r="S60" s="34">
        <f t="shared" si="6"/>
        <v>-1.5973137777777778E-2</v>
      </c>
      <c r="T60" s="34">
        <f t="shared" si="6"/>
        <v>-1.5973137777777778E-2</v>
      </c>
      <c r="U60" s="34">
        <f t="shared" si="6"/>
        <v>-1.5973137777777778E-2</v>
      </c>
      <c r="V60" s="34">
        <f t="shared" si="6"/>
        <v>-1.5973137777777778E-2</v>
      </c>
      <c r="W60" s="34">
        <f t="shared" si="6"/>
        <v>-1.5973137777777778E-2</v>
      </c>
      <c r="X60" s="34">
        <f t="shared" si="6"/>
        <v>-1.5973137777777778E-2</v>
      </c>
      <c r="Y60" s="34">
        <f t="shared" si="6"/>
        <v>-1.5973137777777778E-2</v>
      </c>
      <c r="Z60" s="34">
        <f t="shared" si="6"/>
        <v>-1.5973137777777778E-2</v>
      </c>
      <c r="AA60" s="34">
        <f t="shared" si="6"/>
        <v>-1.5973137777777778E-2</v>
      </c>
      <c r="AB60" s="34">
        <f t="shared" si="6"/>
        <v>-1.5973137777777778E-2</v>
      </c>
      <c r="AC60" s="34">
        <f t="shared" si="6"/>
        <v>-1.5973137777777778E-2</v>
      </c>
      <c r="AD60" s="34">
        <f t="shared" si="6"/>
        <v>-1.5973137777777778E-2</v>
      </c>
      <c r="AE60" s="34">
        <f t="shared" si="6"/>
        <v>-1.5973137777777778E-2</v>
      </c>
      <c r="AF60" s="34">
        <f t="shared" si="6"/>
        <v>-1.5973137777777778E-2</v>
      </c>
      <c r="AG60" s="34">
        <f t="shared" si="6"/>
        <v>-1.5973137777777778E-2</v>
      </c>
      <c r="AH60" s="34">
        <f t="shared" si="6"/>
        <v>-1.5973137777777778E-2</v>
      </c>
      <c r="AI60" s="34">
        <f t="shared" si="6"/>
        <v>-1.5973137777777778E-2</v>
      </c>
      <c r="AJ60" s="34">
        <f t="shared" si="6"/>
        <v>-1.5973137777777778E-2</v>
      </c>
      <c r="AK60" s="34">
        <f t="shared" si="6"/>
        <v>-1.5973137777777778E-2</v>
      </c>
      <c r="AL60" s="34">
        <f t="shared" si="6"/>
        <v>-1.5973137777777778E-2</v>
      </c>
      <c r="AM60" s="34">
        <f t="shared" si="6"/>
        <v>-1.5973137777777778E-2</v>
      </c>
      <c r="AN60" s="34">
        <f t="shared" si="6"/>
        <v>-1.5973137777777778E-2</v>
      </c>
      <c r="AO60" s="34">
        <f t="shared" si="6"/>
        <v>-1.5973137777777778E-2</v>
      </c>
      <c r="AP60" s="34">
        <f t="shared" si="6"/>
        <v>-1.5973137777777778E-2</v>
      </c>
      <c r="AQ60" s="34">
        <f t="shared" si="6"/>
        <v>-1.5973137777777778E-2</v>
      </c>
      <c r="AR60" s="34">
        <f t="shared" si="6"/>
        <v>-1.5973137777777778E-2</v>
      </c>
      <c r="AS60" s="34">
        <f t="shared" si="6"/>
        <v>-1.5973137777777778E-2</v>
      </c>
      <c r="AT60" s="34">
        <f t="shared" si="6"/>
        <v>-1.5973137777777778E-2</v>
      </c>
      <c r="AU60" s="34">
        <f t="shared" si="6"/>
        <v>-1.5973137777777778E-2</v>
      </c>
      <c r="AV60" s="34">
        <f t="shared" si="6"/>
        <v>-1.5973137777777778E-2</v>
      </c>
      <c r="AW60" s="34">
        <f t="shared" si="6"/>
        <v>-1.5973137777777778E-2</v>
      </c>
      <c r="AX60" s="34">
        <f t="shared" si="6"/>
        <v>-1.5973137777777778E-2</v>
      </c>
      <c r="AY60" s="34">
        <f t="shared" si="6"/>
        <v>-1.4962204444444448E-2</v>
      </c>
      <c r="AZ60" s="34">
        <f t="shared" si="6"/>
        <v>-1.3965795555555558E-2</v>
      </c>
      <c r="BA60" s="34">
        <f t="shared" si="6"/>
        <v>-1.2969386666666667E-2</v>
      </c>
      <c r="BB60" s="34">
        <f t="shared" si="6"/>
        <v>-1.1981013333333334E-2</v>
      </c>
      <c r="BC60" s="34">
        <f t="shared" si="6"/>
        <v>-1.0992640000000001E-2</v>
      </c>
      <c r="BD60" s="34">
        <f t="shared" si="6"/>
        <v>-1.0004266666666668E-2</v>
      </c>
    </row>
    <row r="61" spans="1:56" ht="17.25" hidden="1" customHeight="1" outlineLevel="1" x14ac:dyDescent="0.35">
      <c r="A61" s="115"/>
      <c r="B61" s="9" t="s">
        <v>35</v>
      </c>
      <c r="C61" s="9" t="s">
        <v>62</v>
      </c>
      <c r="D61" s="9" t="s">
        <v>40</v>
      </c>
      <c r="E61" s="34">
        <v>0</v>
      </c>
      <c r="F61" s="34">
        <f>E62</f>
        <v>-4.5491999999999956E-2</v>
      </c>
      <c r="G61" s="34">
        <f t="shared" ref="G61:BD61" si="7">F62</f>
        <v>-8.9319466666666708E-2</v>
      </c>
      <c r="H61" s="34">
        <f t="shared" si="7"/>
        <v>-0.13215052444444458</v>
      </c>
      <c r="I61" s="34">
        <f t="shared" si="7"/>
        <v>-0.17362357333333345</v>
      </c>
      <c r="J61" s="34">
        <f t="shared" si="7"/>
        <v>-0.21410824888888899</v>
      </c>
      <c r="K61" s="34">
        <f t="shared" si="7"/>
        <v>-0.25360455111111119</v>
      </c>
      <c r="L61" s="34">
        <f t="shared" si="7"/>
        <v>-0.34056688000000002</v>
      </c>
      <c r="M61" s="34">
        <f t="shared" si="7"/>
        <v>-0.68979367111111123</v>
      </c>
      <c r="N61" s="34">
        <f t="shared" si="7"/>
        <v>-0.67382053333333347</v>
      </c>
      <c r="O61" s="34">
        <f t="shared" si="7"/>
        <v>-0.65784739555555571</v>
      </c>
      <c r="P61" s="34">
        <f t="shared" si="7"/>
        <v>-0.64187425777777796</v>
      </c>
      <c r="Q61" s="34">
        <f t="shared" si="7"/>
        <v>-0.6259011200000002</v>
      </c>
      <c r="R61" s="34">
        <f t="shared" si="7"/>
        <v>-0.60992798222222244</v>
      </c>
      <c r="S61" s="34">
        <f t="shared" si="7"/>
        <v>-0.59395484444444469</v>
      </c>
      <c r="T61" s="34">
        <f t="shared" si="7"/>
        <v>-0.57798170666666693</v>
      </c>
      <c r="U61" s="34">
        <f t="shared" si="7"/>
        <v>-0.56200856888888917</v>
      </c>
      <c r="V61" s="34">
        <f t="shared" si="7"/>
        <v>-0.54603543111111141</v>
      </c>
      <c r="W61" s="34">
        <f t="shared" si="7"/>
        <v>-0.53006229333333366</v>
      </c>
      <c r="X61" s="34">
        <f t="shared" si="7"/>
        <v>-0.5140891555555559</v>
      </c>
      <c r="Y61" s="34">
        <f t="shared" si="7"/>
        <v>-0.49811601777777814</v>
      </c>
      <c r="Z61" s="34">
        <f t="shared" si="7"/>
        <v>-0.48214288000000038</v>
      </c>
      <c r="AA61" s="34">
        <f t="shared" si="7"/>
        <v>-0.46616974222222263</v>
      </c>
      <c r="AB61" s="34">
        <f t="shared" si="7"/>
        <v>-0.45019660444444487</v>
      </c>
      <c r="AC61" s="34">
        <f t="shared" si="7"/>
        <v>-0.43422346666666711</v>
      </c>
      <c r="AD61" s="34">
        <f t="shared" si="7"/>
        <v>-0.41825032888888936</v>
      </c>
      <c r="AE61" s="34">
        <f t="shared" si="7"/>
        <v>-0.4022771911111116</v>
      </c>
      <c r="AF61" s="34">
        <f t="shared" si="7"/>
        <v>-0.38630405333333384</v>
      </c>
      <c r="AG61" s="34">
        <f t="shared" si="7"/>
        <v>-0.37033091555555608</v>
      </c>
      <c r="AH61" s="34">
        <f t="shared" si="7"/>
        <v>-0.35435777777777833</v>
      </c>
      <c r="AI61" s="34">
        <f t="shared" si="7"/>
        <v>-0.33838464000000057</v>
      </c>
      <c r="AJ61" s="34">
        <f t="shared" si="7"/>
        <v>-0.32241150222222281</v>
      </c>
      <c r="AK61" s="34">
        <f t="shared" si="7"/>
        <v>-0.30643836444444505</v>
      </c>
      <c r="AL61" s="34">
        <f t="shared" si="7"/>
        <v>-0.2904652266666673</v>
      </c>
      <c r="AM61" s="34">
        <f t="shared" si="7"/>
        <v>-0.27449208888888954</v>
      </c>
      <c r="AN61" s="34">
        <f t="shared" si="7"/>
        <v>-0.25851895111111178</v>
      </c>
      <c r="AO61" s="34">
        <f t="shared" si="7"/>
        <v>-0.242545813333334</v>
      </c>
      <c r="AP61" s="34">
        <f t="shared" si="7"/>
        <v>-0.22657267555555621</v>
      </c>
      <c r="AQ61" s="34">
        <f t="shared" si="7"/>
        <v>-0.21059953777777843</v>
      </c>
      <c r="AR61" s="34">
        <f t="shared" si="7"/>
        <v>-0.19462640000000064</v>
      </c>
      <c r="AS61" s="34">
        <f t="shared" si="7"/>
        <v>-0.17865326222222286</v>
      </c>
      <c r="AT61" s="34">
        <f t="shared" si="7"/>
        <v>-0.16268012444444507</v>
      </c>
      <c r="AU61" s="34">
        <f t="shared" si="7"/>
        <v>-0.14670698666666729</v>
      </c>
      <c r="AV61" s="34">
        <f t="shared" si="7"/>
        <v>-0.1307338488888895</v>
      </c>
      <c r="AW61" s="34">
        <f t="shared" si="7"/>
        <v>-0.11476071111111172</v>
      </c>
      <c r="AX61" s="34">
        <f t="shared" si="7"/>
        <v>-9.8787573333333933E-2</v>
      </c>
      <c r="AY61" s="34">
        <f t="shared" si="7"/>
        <v>-8.2814435555556148E-2</v>
      </c>
      <c r="AZ61" s="34">
        <f t="shared" si="7"/>
        <v>-6.7852231111111702E-2</v>
      </c>
      <c r="BA61" s="34">
        <f t="shared" si="7"/>
        <v>-5.3886435555556146E-2</v>
      </c>
      <c r="BB61" s="34">
        <f t="shared" si="7"/>
        <v>-4.091704888888948E-2</v>
      </c>
      <c r="BC61" s="34">
        <f t="shared" si="7"/>
        <v>-2.8936035555556149E-2</v>
      </c>
      <c r="BD61" s="34">
        <f t="shared" si="7"/>
        <v>-1.7943395555556147E-2</v>
      </c>
    </row>
    <row r="62" spans="1:56" ht="16.5" hidden="1" customHeight="1" outlineLevel="1" x14ac:dyDescent="0.3">
      <c r="A62" s="115"/>
      <c r="B62" s="9" t="s">
        <v>34</v>
      </c>
      <c r="C62" s="9" t="s">
        <v>68</v>
      </c>
      <c r="D62" s="9" t="s">
        <v>40</v>
      </c>
      <c r="E62" s="34">
        <f t="shared" ref="E62:BD62" si="8">E28-E60+E61</f>
        <v>-4.5491999999999956E-2</v>
      </c>
      <c r="F62" s="34">
        <f t="shared" si="8"/>
        <v>-8.9319466666666708E-2</v>
      </c>
      <c r="G62" s="34">
        <f t="shared" si="8"/>
        <v>-0.13215052444444458</v>
      </c>
      <c r="H62" s="34">
        <f t="shared" si="8"/>
        <v>-0.17362357333333345</v>
      </c>
      <c r="I62" s="34">
        <f t="shared" si="8"/>
        <v>-0.21410824888888899</v>
      </c>
      <c r="J62" s="34">
        <f t="shared" si="8"/>
        <v>-0.25360455111111119</v>
      </c>
      <c r="K62" s="34">
        <f t="shared" si="8"/>
        <v>-0.34056688000000002</v>
      </c>
      <c r="L62" s="34">
        <f t="shared" si="8"/>
        <v>-0.68979367111111123</v>
      </c>
      <c r="M62" s="34">
        <f t="shared" si="8"/>
        <v>-0.67382053333333347</v>
      </c>
      <c r="N62" s="34">
        <f t="shared" si="8"/>
        <v>-0.65784739555555571</v>
      </c>
      <c r="O62" s="34">
        <f t="shared" si="8"/>
        <v>-0.64187425777777796</v>
      </c>
      <c r="P62" s="34">
        <f t="shared" si="8"/>
        <v>-0.6259011200000002</v>
      </c>
      <c r="Q62" s="34">
        <f t="shared" si="8"/>
        <v>-0.60992798222222244</v>
      </c>
      <c r="R62" s="34">
        <f t="shared" si="8"/>
        <v>-0.59395484444444469</v>
      </c>
      <c r="S62" s="34">
        <f t="shared" si="8"/>
        <v>-0.57798170666666693</v>
      </c>
      <c r="T62" s="34">
        <f t="shared" si="8"/>
        <v>-0.56200856888888917</v>
      </c>
      <c r="U62" s="34">
        <f t="shared" si="8"/>
        <v>-0.54603543111111141</v>
      </c>
      <c r="V62" s="34">
        <f t="shared" si="8"/>
        <v>-0.53006229333333366</v>
      </c>
      <c r="W62" s="34">
        <f t="shared" si="8"/>
        <v>-0.5140891555555559</v>
      </c>
      <c r="X62" s="34">
        <f t="shared" si="8"/>
        <v>-0.49811601777777814</v>
      </c>
      <c r="Y62" s="34">
        <f t="shared" si="8"/>
        <v>-0.48214288000000038</v>
      </c>
      <c r="Z62" s="34">
        <f t="shared" si="8"/>
        <v>-0.46616974222222263</v>
      </c>
      <c r="AA62" s="34">
        <f t="shared" si="8"/>
        <v>-0.45019660444444487</v>
      </c>
      <c r="AB62" s="34">
        <f t="shared" si="8"/>
        <v>-0.43422346666666711</v>
      </c>
      <c r="AC62" s="34">
        <f t="shared" si="8"/>
        <v>-0.41825032888888936</v>
      </c>
      <c r="AD62" s="34">
        <f t="shared" si="8"/>
        <v>-0.4022771911111116</v>
      </c>
      <c r="AE62" s="34">
        <f t="shared" si="8"/>
        <v>-0.38630405333333384</v>
      </c>
      <c r="AF62" s="34">
        <f t="shared" si="8"/>
        <v>-0.37033091555555608</v>
      </c>
      <c r="AG62" s="34">
        <f t="shared" si="8"/>
        <v>-0.35435777777777833</v>
      </c>
      <c r="AH62" s="34">
        <f t="shared" si="8"/>
        <v>-0.33838464000000057</v>
      </c>
      <c r="AI62" s="34">
        <f t="shared" si="8"/>
        <v>-0.32241150222222281</v>
      </c>
      <c r="AJ62" s="34">
        <f t="shared" si="8"/>
        <v>-0.30643836444444505</v>
      </c>
      <c r="AK62" s="34">
        <f t="shared" si="8"/>
        <v>-0.2904652266666673</v>
      </c>
      <c r="AL62" s="34">
        <f t="shared" si="8"/>
        <v>-0.27449208888888954</v>
      </c>
      <c r="AM62" s="34">
        <f t="shared" si="8"/>
        <v>-0.25851895111111178</v>
      </c>
      <c r="AN62" s="34">
        <f t="shared" si="8"/>
        <v>-0.242545813333334</v>
      </c>
      <c r="AO62" s="34">
        <f t="shared" si="8"/>
        <v>-0.22657267555555621</v>
      </c>
      <c r="AP62" s="34">
        <f t="shared" si="8"/>
        <v>-0.21059953777777843</v>
      </c>
      <c r="AQ62" s="34">
        <f t="shared" si="8"/>
        <v>-0.19462640000000064</v>
      </c>
      <c r="AR62" s="34">
        <f t="shared" si="8"/>
        <v>-0.17865326222222286</v>
      </c>
      <c r="AS62" s="34">
        <f t="shared" si="8"/>
        <v>-0.16268012444444507</v>
      </c>
      <c r="AT62" s="34">
        <f t="shared" si="8"/>
        <v>-0.14670698666666729</v>
      </c>
      <c r="AU62" s="34">
        <f t="shared" si="8"/>
        <v>-0.1307338488888895</v>
      </c>
      <c r="AV62" s="34">
        <f t="shared" si="8"/>
        <v>-0.11476071111111172</v>
      </c>
      <c r="AW62" s="34">
        <f t="shared" si="8"/>
        <v>-9.8787573333333933E-2</v>
      </c>
      <c r="AX62" s="34">
        <f t="shared" si="8"/>
        <v>-8.2814435555556148E-2</v>
      </c>
      <c r="AY62" s="34">
        <f t="shared" si="8"/>
        <v>-6.7852231111111702E-2</v>
      </c>
      <c r="AZ62" s="34">
        <f t="shared" si="8"/>
        <v>-5.3886435555556146E-2</v>
      </c>
      <c r="BA62" s="34">
        <f t="shared" si="8"/>
        <v>-4.091704888888948E-2</v>
      </c>
      <c r="BB62" s="34">
        <f t="shared" si="8"/>
        <v>-2.8936035555556149E-2</v>
      </c>
      <c r="BC62" s="34">
        <f t="shared" si="8"/>
        <v>-1.7943395555556147E-2</v>
      </c>
      <c r="BD62" s="34">
        <f t="shared" si="8"/>
        <v>-7.9391288888894795E-3</v>
      </c>
    </row>
    <row r="63" spans="1:56" ht="16.5" collapsed="1" x14ac:dyDescent="0.3">
      <c r="A63" s="115"/>
      <c r="B63" s="9" t="s">
        <v>8</v>
      </c>
      <c r="C63" s="11" t="s">
        <v>67</v>
      </c>
      <c r="D63" s="9" t="s">
        <v>40</v>
      </c>
      <c r="E63" s="34">
        <f>AVERAGE(E61:E62)*'Fixed data'!$C$3</f>
        <v>-1.0986317999999991E-3</v>
      </c>
      <c r="F63" s="34">
        <f>AVERAGE(F61:F62)*'Fixed data'!$C$3</f>
        <v>-3.25569692E-3</v>
      </c>
      <c r="G63" s="34">
        <f>AVERAGE(G61:G62)*'Fixed data'!$C$3</f>
        <v>-5.3485002853333376E-3</v>
      </c>
      <c r="H63" s="34">
        <f>AVERAGE(H61:H62)*'Fixed data'!$C$3</f>
        <v>-7.38444446133334E-3</v>
      </c>
      <c r="I63" s="34">
        <f>AVERAGE(I61:I62)*'Fixed data'!$C$3</f>
        <v>-9.363723506666673E-3</v>
      </c>
      <c r="J63" s="34">
        <f>AVERAGE(J61:J62)*'Fixed data'!$C$3</f>
        <v>-1.1295264120000004E-2</v>
      </c>
      <c r="K63" s="34">
        <f>AVERAGE(K61:K62)*'Fixed data'!$C$3</f>
        <v>-1.4349240061333337E-2</v>
      </c>
      <c r="L63" s="34">
        <f>AVERAGE(L61:L62)*'Fixed data'!$C$3</f>
        <v>-2.4883207309333341E-2</v>
      </c>
      <c r="M63" s="34">
        <f>AVERAGE(M61:M62)*'Fixed data'!$C$3</f>
        <v>-3.2931283037333337E-2</v>
      </c>
      <c r="N63" s="34">
        <f>AVERAGE(N61:N62)*'Fixed data'!$C$3</f>
        <v>-3.2159780482666676E-2</v>
      </c>
      <c r="O63" s="34">
        <f>AVERAGE(O61:O62)*'Fixed data'!$C$3</f>
        <v>-3.1388277928000009E-2</v>
      </c>
      <c r="P63" s="34">
        <f>AVERAGE(P61:P62)*'Fixed data'!$C$3</f>
        <v>-3.0616775373333346E-2</v>
      </c>
      <c r="Q63" s="34">
        <f>AVERAGE(Q61:Q62)*'Fixed data'!$C$3</f>
        <v>-2.9845272818666675E-2</v>
      </c>
      <c r="R63" s="34">
        <f>AVERAGE(R61:R62)*'Fixed data'!$C$3</f>
        <v>-2.9073770264000015E-2</v>
      </c>
      <c r="S63" s="34">
        <f>AVERAGE(S61:S62)*'Fixed data'!$C$3</f>
        <v>-2.8302267709333345E-2</v>
      </c>
      <c r="T63" s="34">
        <f>AVERAGE(T61:T62)*'Fixed data'!$C$3</f>
        <v>-2.7530765154666684E-2</v>
      </c>
      <c r="U63" s="34">
        <f>AVERAGE(U61:U62)*'Fixed data'!$C$3</f>
        <v>-2.6759262600000014E-2</v>
      </c>
      <c r="V63" s="34">
        <f>AVERAGE(V61:V62)*'Fixed data'!$C$3</f>
        <v>-2.5987760045333354E-2</v>
      </c>
      <c r="W63" s="34">
        <f>AVERAGE(W61:W62)*'Fixed data'!$C$3</f>
        <v>-2.521625749066668E-2</v>
      </c>
      <c r="X63" s="34">
        <f>AVERAGE(X61:X62)*'Fixed data'!$C$3</f>
        <v>-2.444475493600002E-2</v>
      </c>
      <c r="Y63" s="34">
        <f>AVERAGE(Y61:Y62)*'Fixed data'!$C$3</f>
        <v>-2.3673252381333353E-2</v>
      </c>
      <c r="Z63" s="34">
        <f>AVERAGE(Z61:Z62)*'Fixed data'!$C$3</f>
        <v>-2.2901749826666686E-2</v>
      </c>
      <c r="AA63" s="34">
        <f>AVERAGE(AA61:AA62)*'Fixed data'!$C$3</f>
        <v>-2.2130247272000022E-2</v>
      </c>
      <c r="AB63" s="34">
        <f>AVERAGE(AB61:AB62)*'Fixed data'!$C$3</f>
        <v>-2.1358744717333355E-2</v>
      </c>
      <c r="AC63" s="34">
        <f>AVERAGE(AC61:AC62)*'Fixed data'!$C$3</f>
        <v>-2.0587242162666691E-2</v>
      </c>
      <c r="AD63" s="34">
        <f>AVERAGE(AD61:AD62)*'Fixed data'!$C$3</f>
        <v>-1.9815739608000024E-2</v>
      </c>
      <c r="AE63" s="34">
        <f>AVERAGE(AE61:AE62)*'Fixed data'!$C$3</f>
        <v>-1.9044237053333357E-2</v>
      </c>
      <c r="AF63" s="34">
        <f>AVERAGE(AF61:AF62)*'Fixed data'!$C$3</f>
        <v>-1.8272734498666694E-2</v>
      </c>
      <c r="AG63" s="34">
        <f>AVERAGE(AG61:AG62)*'Fixed data'!$C$3</f>
        <v>-1.7501231944000026E-2</v>
      </c>
      <c r="AH63" s="34">
        <f>AVERAGE(AH61:AH62)*'Fixed data'!$C$3</f>
        <v>-1.6729729389333363E-2</v>
      </c>
      <c r="AI63" s="34">
        <f>AVERAGE(AI61:AI62)*'Fixed data'!$C$3</f>
        <v>-1.5958226834666696E-2</v>
      </c>
      <c r="AJ63" s="34">
        <f>AVERAGE(AJ61:AJ62)*'Fixed data'!$C$3</f>
        <v>-1.5186724280000031E-2</v>
      </c>
      <c r="AK63" s="34">
        <f>AVERAGE(AK61:AK62)*'Fixed data'!$C$3</f>
        <v>-1.4415221725333363E-2</v>
      </c>
      <c r="AL63" s="34">
        <f>AVERAGE(AL61:AL62)*'Fixed data'!$C$3</f>
        <v>-1.3643719170666698E-2</v>
      </c>
      <c r="AM63" s="34">
        <f>AVERAGE(AM61:AM62)*'Fixed data'!$C$3</f>
        <v>-1.2872216616000033E-2</v>
      </c>
      <c r="AN63" s="34">
        <f>AVERAGE(AN61:AN62)*'Fixed data'!$C$3</f>
        <v>-1.2100714061333367E-2</v>
      </c>
      <c r="AO63" s="34">
        <f>AVERAGE(AO61:AO62)*'Fixed data'!$C$3</f>
        <v>-1.1329211506666699E-2</v>
      </c>
      <c r="AP63" s="34">
        <f>AVERAGE(AP61:AP62)*'Fixed data'!$C$3</f>
        <v>-1.0557708952000033E-2</v>
      </c>
      <c r="AQ63" s="34">
        <f>AVERAGE(AQ61:AQ62)*'Fixed data'!$C$3</f>
        <v>-9.7862063973333645E-3</v>
      </c>
      <c r="AR63" s="34">
        <f>AVERAGE(AR61:AR62)*'Fixed data'!$C$3</f>
        <v>-9.0147038426666992E-3</v>
      </c>
      <c r="AS63" s="34">
        <f>AVERAGE(AS61:AS62)*'Fixed data'!$C$3</f>
        <v>-8.2432012880000304E-3</v>
      </c>
      <c r="AT63" s="34">
        <f>AVERAGE(AT61:AT62)*'Fixed data'!$C$3</f>
        <v>-7.4716987333333642E-3</v>
      </c>
      <c r="AU63" s="34">
        <f>AVERAGE(AU61:AU62)*'Fixed data'!$C$3</f>
        <v>-6.7001961786666963E-3</v>
      </c>
      <c r="AV63" s="34">
        <f>AVERAGE(AV61:AV62)*'Fixed data'!$C$3</f>
        <v>-5.9286936240000301E-3</v>
      </c>
      <c r="AW63" s="34">
        <f>AVERAGE(AW61:AW62)*'Fixed data'!$C$3</f>
        <v>-5.157191069333363E-3</v>
      </c>
      <c r="AX63" s="34">
        <f>AVERAGE(AX61:AX62)*'Fixed data'!$C$3</f>
        <v>-4.385688514666696E-3</v>
      </c>
      <c r="AY63" s="34">
        <f>AVERAGE(AY61:AY62)*'Fixed data'!$C$3</f>
        <v>-3.6386000000000283E-3</v>
      </c>
      <c r="AZ63" s="34">
        <f>AVERAGE(AZ61:AZ62)*'Fixed data'!$C$3</f>
        <v>-2.939988800000029E-3</v>
      </c>
      <c r="BA63" s="34">
        <f>AVERAGE(BA61:BA62)*'Fixed data'!$C$3</f>
        <v>-2.289504149333362E-3</v>
      </c>
      <c r="BB63" s="34">
        <f>AVERAGE(BB61:BB62)*'Fixed data'!$C$3</f>
        <v>-1.6869519893333621E-3</v>
      </c>
      <c r="BC63" s="34">
        <f>AVERAGE(BC61:BC62)*'Fixed data'!$C$3</f>
        <v>-1.132138261333362E-3</v>
      </c>
      <c r="BD63" s="34">
        <f>AVERAGE(BD61:BD62)*'Fixed data'!$C$3</f>
        <v>-6.2506296533336187E-4</v>
      </c>
    </row>
    <row r="64" spans="1:56" ht="15.75" thickBot="1" x14ac:dyDescent="0.35">
      <c r="A64" s="114"/>
      <c r="B64" s="12" t="s">
        <v>94</v>
      </c>
      <c r="C64" s="12" t="s">
        <v>45</v>
      </c>
      <c r="D64" s="12" t="s">
        <v>40</v>
      </c>
      <c r="E64" s="53">
        <f t="shared" ref="E64:BD64" si="9">E29+E60+E63</f>
        <v>-1.2471631799999987E-2</v>
      </c>
      <c r="F64" s="53">
        <f t="shared" si="9"/>
        <v>-1.5476230253333346E-2</v>
      </c>
      <c r="G64" s="53">
        <f t="shared" si="9"/>
        <v>-1.8565442507555575E-2</v>
      </c>
      <c r="H64" s="53">
        <f t="shared" si="9"/>
        <v>-2.1507395572444452E-2</v>
      </c>
      <c r="I64" s="53">
        <f t="shared" si="9"/>
        <v>-2.4475047951111113E-2</v>
      </c>
      <c r="J64" s="53">
        <f t="shared" si="9"/>
        <v>-2.7394961897777778E-2</v>
      </c>
      <c r="K64" s="53">
        <f t="shared" si="9"/>
        <v>-4.3550911172444431E-2</v>
      </c>
      <c r="L64" s="53">
        <f t="shared" si="9"/>
        <v>-0.12223241619822221</v>
      </c>
      <c r="M64" s="53">
        <f t="shared" si="9"/>
        <v>-4.8904420815111115E-2</v>
      </c>
      <c r="N64" s="53">
        <f t="shared" si="9"/>
        <v>-4.8132918260444454E-2</v>
      </c>
      <c r="O64" s="53">
        <f t="shared" si="9"/>
        <v>-4.7361415705777787E-2</v>
      </c>
      <c r="P64" s="53">
        <f t="shared" si="9"/>
        <v>-4.658991315111112E-2</v>
      </c>
      <c r="Q64" s="53">
        <f t="shared" si="9"/>
        <v>-4.5818410596444453E-2</v>
      </c>
      <c r="R64" s="53">
        <f t="shared" si="9"/>
        <v>-4.5046908041777793E-2</v>
      </c>
      <c r="S64" s="53">
        <f t="shared" si="9"/>
        <v>-4.4275405487111119E-2</v>
      </c>
      <c r="T64" s="53">
        <f t="shared" si="9"/>
        <v>-4.3503902932444466E-2</v>
      </c>
      <c r="U64" s="53">
        <f t="shared" si="9"/>
        <v>-4.2732400377777792E-2</v>
      </c>
      <c r="V64" s="53">
        <f t="shared" si="9"/>
        <v>-4.1960897823111132E-2</v>
      </c>
      <c r="W64" s="53">
        <f t="shared" si="9"/>
        <v>-4.1189395268444458E-2</v>
      </c>
      <c r="X64" s="53">
        <f t="shared" si="9"/>
        <v>-4.0417892713777798E-2</v>
      </c>
      <c r="Y64" s="53">
        <f t="shared" si="9"/>
        <v>-3.9646390159111131E-2</v>
      </c>
      <c r="Z64" s="53">
        <f t="shared" si="9"/>
        <v>-3.8874887604444464E-2</v>
      </c>
      <c r="AA64" s="53">
        <f t="shared" si="9"/>
        <v>-3.8103385049777797E-2</v>
      </c>
      <c r="AB64" s="53">
        <f t="shared" si="9"/>
        <v>-3.7331882495111129E-2</v>
      </c>
      <c r="AC64" s="53">
        <f t="shared" si="9"/>
        <v>-3.6560379940444469E-2</v>
      </c>
      <c r="AD64" s="53">
        <f t="shared" si="9"/>
        <v>-3.5788877385777802E-2</v>
      </c>
      <c r="AE64" s="53">
        <f t="shared" si="9"/>
        <v>-3.5017374831111135E-2</v>
      </c>
      <c r="AF64" s="53">
        <f t="shared" si="9"/>
        <v>-3.4245872276444475E-2</v>
      </c>
      <c r="AG64" s="53">
        <f t="shared" si="9"/>
        <v>-3.3474369721777808E-2</v>
      </c>
      <c r="AH64" s="53">
        <f t="shared" si="9"/>
        <v>-3.2702867167111141E-2</v>
      </c>
      <c r="AI64" s="53">
        <f t="shared" si="9"/>
        <v>-3.1931364612444474E-2</v>
      </c>
      <c r="AJ64" s="53">
        <f t="shared" si="9"/>
        <v>-3.1159862057777807E-2</v>
      </c>
      <c r="AK64" s="53">
        <f t="shared" si="9"/>
        <v>-3.038835950311114E-2</v>
      </c>
      <c r="AL64" s="53">
        <f t="shared" si="9"/>
        <v>-2.9616856948444476E-2</v>
      </c>
      <c r="AM64" s="53">
        <f t="shared" si="9"/>
        <v>-2.8845354393777813E-2</v>
      </c>
      <c r="AN64" s="53">
        <f t="shared" si="9"/>
        <v>-2.8073851839111146E-2</v>
      </c>
      <c r="AO64" s="53">
        <f t="shared" si="9"/>
        <v>-2.7302349284444478E-2</v>
      </c>
      <c r="AP64" s="53">
        <f t="shared" si="9"/>
        <v>-2.6530846729777811E-2</v>
      </c>
      <c r="AQ64" s="53">
        <f t="shared" si="9"/>
        <v>-2.5759344175111144E-2</v>
      </c>
      <c r="AR64" s="53">
        <f t="shared" si="9"/>
        <v>-2.4987841620444477E-2</v>
      </c>
      <c r="AS64" s="53">
        <f t="shared" si="9"/>
        <v>-2.421633906577781E-2</v>
      </c>
      <c r="AT64" s="53">
        <f t="shared" si="9"/>
        <v>-2.3444836511111143E-2</v>
      </c>
      <c r="AU64" s="53">
        <f t="shared" si="9"/>
        <v>-2.2673333956444476E-2</v>
      </c>
      <c r="AV64" s="53">
        <f t="shared" si="9"/>
        <v>-2.1901831401777809E-2</v>
      </c>
      <c r="AW64" s="53">
        <f t="shared" si="9"/>
        <v>-2.1130328847111142E-2</v>
      </c>
      <c r="AX64" s="53">
        <f t="shared" si="9"/>
        <v>-2.0358826292444475E-2</v>
      </c>
      <c r="AY64" s="53">
        <f t="shared" si="9"/>
        <v>-1.8600804444444476E-2</v>
      </c>
      <c r="AZ64" s="53">
        <f t="shared" si="9"/>
        <v>-1.6905784355555585E-2</v>
      </c>
      <c r="BA64" s="53">
        <f t="shared" si="9"/>
        <v>-1.5258890816000029E-2</v>
      </c>
      <c r="BB64" s="53">
        <f t="shared" si="9"/>
        <v>-1.3667965322666696E-2</v>
      </c>
      <c r="BC64" s="53">
        <f t="shared" si="9"/>
        <v>-1.2124778261333364E-2</v>
      </c>
      <c r="BD64" s="53">
        <f t="shared" si="9"/>
        <v>-1.0629329632000029E-2</v>
      </c>
    </row>
    <row r="65" spans="1:56" ht="12.75" customHeight="1" x14ac:dyDescent="0.3">
      <c r="A65" s="175" t="s">
        <v>229</v>
      </c>
      <c r="B65" s="9" t="s">
        <v>36</v>
      </c>
      <c r="D65" s="4" t="s">
        <v>40</v>
      </c>
      <c r="E65" s="34">
        <f>'Fixed data'!$G$6*E86/1000000</f>
        <v>0</v>
      </c>
      <c r="F65" s="34">
        <f>'Fixed data'!$G$6*F86/1000000</f>
        <v>7.0809619547987639E-4</v>
      </c>
      <c r="G65" s="34">
        <f>'Fixed data'!$G$6*G86/1000000</f>
        <v>7.135796990392618E-4</v>
      </c>
      <c r="H65" s="34">
        <f>'Fixed data'!$G$6*H86/1000000</f>
        <v>7.135796990392618E-4</v>
      </c>
      <c r="I65" s="34">
        <f>'Fixed data'!$G$6*I86/1000000</f>
        <v>7.0809619547987639E-4</v>
      </c>
      <c r="J65" s="34">
        <f>'Fixed data'!$G$6*J86/1000000</f>
        <v>7.0809619547987639E-4</v>
      </c>
      <c r="K65" s="34">
        <f>'Fixed data'!$G$6*K86/1000000</f>
        <v>7.0809619547987639E-4</v>
      </c>
      <c r="L65" s="34">
        <f>'Fixed data'!$G$6*L86/1000000</f>
        <v>1.4765109301129919E-3</v>
      </c>
      <c r="M65" s="34">
        <f>'Fixed data'!$G$6*M86/1000000</f>
        <v>5.6979119973017125E-3</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5.4779276874009957E-5</v>
      </c>
      <c r="G66" s="34">
        <f>G87*'Fixed data'!J$5/1000000</f>
        <v>5.6959868897832077E-5</v>
      </c>
      <c r="H66" s="34">
        <f>H87*'Fixed data'!K$5/1000000</f>
        <v>5.872794961781387E-5</v>
      </c>
      <c r="I66" s="34">
        <f>I87*'Fixed data'!L$5/1000000</f>
        <v>6.0092431029369416E-5</v>
      </c>
      <c r="J66" s="34">
        <f>J87*'Fixed data'!M$5/1000000</f>
        <v>1.0375796358152559E-4</v>
      </c>
      <c r="K66" s="34">
        <f>K87*'Fixed data'!N$5/1000000</f>
        <v>1.4435015239779839E-4</v>
      </c>
      <c r="L66" s="34">
        <f>L87*'Fixed data'!O$5/1000000</f>
        <v>3.7923034234529788E-4</v>
      </c>
      <c r="M66" s="34">
        <f>M87*'Fixed data'!P$5/1000000</f>
        <v>1.740640587959722E-3</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7.6287547235388635E-4</v>
      </c>
      <c r="G76" s="53">
        <f t="shared" si="10"/>
        <v>7.7053956793709383E-4</v>
      </c>
      <c r="H76" s="53">
        <f t="shared" si="10"/>
        <v>7.7230764865707572E-4</v>
      </c>
      <c r="I76" s="53">
        <f t="shared" si="10"/>
        <v>7.6818862650924579E-4</v>
      </c>
      <c r="J76" s="53">
        <f t="shared" si="10"/>
        <v>8.1185415906140194E-4</v>
      </c>
      <c r="K76" s="53">
        <f t="shared" si="10"/>
        <v>8.5244634787767478E-4</v>
      </c>
      <c r="L76" s="53">
        <f t="shared" si="10"/>
        <v>1.8557412724582898E-3</v>
      </c>
      <c r="M76" s="53">
        <f t="shared" si="10"/>
        <v>7.4385525852614341E-3</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-1.2471631799999987E-2</v>
      </c>
      <c r="F77" s="54">
        <f>IF('Fixed data'!$G$19=FALSE,F64+F76,F64)</f>
        <v>-1.471335478097946E-2</v>
      </c>
      <c r="G77" s="54">
        <f>IF('Fixed data'!$G$19=FALSE,G64+G76,G64)</f>
        <v>-1.7794902939618482E-2</v>
      </c>
      <c r="H77" s="54">
        <f>IF('Fixed data'!$G$19=FALSE,H64+H76,H64)</f>
        <v>-2.0735087923787376E-2</v>
      </c>
      <c r="I77" s="54">
        <f>IF('Fixed data'!$G$19=FALSE,I64+I76,I64)</f>
        <v>-2.3706859324601866E-2</v>
      </c>
      <c r="J77" s="54">
        <f>IF('Fixed data'!$G$19=FALSE,J64+J76,J64)</f>
        <v>-2.6583107738716374E-2</v>
      </c>
      <c r="K77" s="54">
        <f>IF('Fixed data'!$G$19=FALSE,K64+K76,K64)</f>
        <v>-4.2698464824566754E-2</v>
      </c>
      <c r="L77" s="54">
        <f>IF('Fixed data'!$G$19=FALSE,L64+L76,L64)</f>
        <v>-0.12037667492576393</v>
      </c>
      <c r="M77" s="54">
        <f>IF('Fixed data'!$G$19=FALSE,M64+M76,M64)</f>
        <v>-4.1465868229849684E-2</v>
      </c>
      <c r="N77" s="54">
        <f>IF('Fixed data'!$G$19=FALSE,N64+N76,N64)</f>
        <v>-4.8132918260444454E-2</v>
      </c>
      <c r="O77" s="54">
        <f>IF('Fixed data'!$G$19=FALSE,O64+O76,O64)</f>
        <v>-4.7361415705777787E-2</v>
      </c>
      <c r="P77" s="54">
        <f>IF('Fixed data'!$G$19=FALSE,P64+P76,P64)</f>
        <v>-4.658991315111112E-2</v>
      </c>
      <c r="Q77" s="54">
        <f>IF('Fixed data'!$G$19=FALSE,Q64+Q76,Q64)</f>
        <v>-4.5818410596444453E-2</v>
      </c>
      <c r="R77" s="54">
        <f>IF('Fixed data'!$G$19=FALSE,R64+R76,R64)</f>
        <v>-4.5046908041777793E-2</v>
      </c>
      <c r="S77" s="54">
        <f>IF('Fixed data'!$G$19=FALSE,S64+S76,S64)</f>
        <v>-4.4275405487111119E-2</v>
      </c>
      <c r="T77" s="54">
        <f>IF('Fixed data'!$G$19=FALSE,T64+T76,T64)</f>
        <v>-4.3503902932444466E-2</v>
      </c>
      <c r="U77" s="54">
        <f>IF('Fixed data'!$G$19=FALSE,U64+U76,U64)</f>
        <v>-4.2732400377777792E-2</v>
      </c>
      <c r="V77" s="54">
        <f>IF('Fixed data'!$G$19=FALSE,V64+V76,V64)</f>
        <v>-4.1960897823111132E-2</v>
      </c>
      <c r="W77" s="54">
        <f>IF('Fixed data'!$G$19=FALSE,W64+W76,W64)</f>
        <v>-4.1189395268444458E-2</v>
      </c>
      <c r="X77" s="54">
        <f>IF('Fixed data'!$G$19=FALSE,X64+X76,X64)</f>
        <v>-4.0417892713777798E-2</v>
      </c>
      <c r="Y77" s="54">
        <f>IF('Fixed data'!$G$19=FALSE,Y64+Y76,Y64)</f>
        <v>-3.9646390159111131E-2</v>
      </c>
      <c r="Z77" s="54">
        <f>IF('Fixed data'!$G$19=FALSE,Z64+Z76,Z64)</f>
        <v>-3.8874887604444464E-2</v>
      </c>
      <c r="AA77" s="54">
        <f>IF('Fixed data'!$G$19=FALSE,AA64+AA76,AA64)</f>
        <v>-3.8103385049777797E-2</v>
      </c>
      <c r="AB77" s="54">
        <f>IF('Fixed data'!$G$19=FALSE,AB64+AB76,AB64)</f>
        <v>-3.7331882495111129E-2</v>
      </c>
      <c r="AC77" s="54">
        <f>IF('Fixed data'!$G$19=FALSE,AC64+AC76,AC64)</f>
        <v>-3.6560379940444469E-2</v>
      </c>
      <c r="AD77" s="54">
        <f>IF('Fixed data'!$G$19=FALSE,AD64+AD76,AD64)</f>
        <v>-3.5788877385777802E-2</v>
      </c>
      <c r="AE77" s="54">
        <f>IF('Fixed data'!$G$19=FALSE,AE64+AE76,AE64)</f>
        <v>-3.5017374831111135E-2</v>
      </c>
      <c r="AF77" s="54">
        <f>IF('Fixed data'!$G$19=FALSE,AF64+AF76,AF64)</f>
        <v>-3.4245872276444475E-2</v>
      </c>
      <c r="AG77" s="54">
        <f>IF('Fixed data'!$G$19=FALSE,AG64+AG76,AG64)</f>
        <v>-3.3474369721777808E-2</v>
      </c>
      <c r="AH77" s="54">
        <f>IF('Fixed data'!$G$19=FALSE,AH64+AH76,AH64)</f>
        <v>-3.2702867167111141E-2</v>
      </c>
      <c r="AI77" s="54">
        <f>IF('Fixed data'!$G$19=FALSE,AI64+AI76,AI64)</f>
        <v>-3.1931364612444474E-2</v>
      </c>
      <c r="AJ77" s="54">
        <f>IF('Fixed data'!$G$19=FALSE,AJ64+AJ76,AJ64)</f>
        <v>-3.1159862057777807E-2</v>
      </c>
      <c r="AK77" s="54">
        <f>IF('Fixed data'!$G$19=FALSE,AK64+AK76,AK64)</f>
        <v>-3.038835950311114E-2</v>
      </c>
      <c r="AL77" s="54">
        <f>IF('Fixed data'!$G$19=FALSE,AL64+AL76,AL64)</f>
        <v>-2.9616856948444476E-2</v>
      </c>
      <c r="AM77" s="54">
        <f>IF('Fixed data'!$G$19=FALSE,AM64+AM76,AM64)</f>
        <v>-2.8845354393777813E-2</v>
      </c>
      <c r="AN77" s="54">
        <f>IF('Fixed data'!$G$19=FALSE,AN64+AN76,AN64)</f>
        <v>-2.8073851839111146E-2</v>
      </c>
      <c r="AO77" s="54">
        <f>IF('Fixed data'!$G$19=FALSE,AO64+AO76,AO64)</f>
        <v>-2.7302349284444478E-2</v>
      </c>
      <c r="AP77" s="54">
        <f>IF('Fixed data'!$G$19=FALSE,AP64+AP76,AP64)</f>
        <v>-2.6530846729777811E-2</v>
      </c>
      <c r="AQ77" s="54">
        <f>IF('Fixed data'!$G$19=FALSE,AQ64+AQ76,AQ64)</f>
        <v>-2.5759344175111144E-2</v>
      </c>
      <c r="AR77" s="54">
        <f>IF('Fixed data'!$G$19=FALSE,AR64+AR76,AR64)</f>
        <v>-2.4987841620444477E-2</v>
      </c>
      <c r="AS77" s="54">
        <f>IF('Fixed data'!$G$19=FALSE,AS64+AS76,AS64)</f>
        <v>-2.421633906577781E-2</v>
      </c>
      <c r="AT77" s="54">
        <f>IF('Fixed data'!$G$19=FALSE,AT64+AT76,AT64)</f>
        <v>-2.3444836511111143E-2</v>
      </c>
      <c r="AU77" s="54">
        <f>IF('Fixed data'!$G$19=FALSE,AU64+AU76,AU64)</f>
        <v>-2.2673333956444476E-2</v>
      </c>
      <c r="AV77" s="54">
        <f>IF('Fixed data'!$G$19=FALSE,AV64+AV76,AV64)</f>
        <v>-2.1901831401777809E-2</v>
      </c>
      <c r="AW77" s="54">
        <f>IF('Fixed data'!$G$19=FALSE,AW64+AW76,AW64)</f>
        <v>-2.1130328847111142E-2</v>
      </c>
      <c r="AX77" s="54">
        <f>IF('Fixed data'!$G$19=FALSE,AX64+AX76,AX64)</f>
        <v>-2.0358826292444475E-2</v>
      </c>
      <c r="AY77" s="54">
        <f>IF('Fixed data'!$G$19=FALSE,AY64+AY76,AY64)</f>
        <v>-1.8600804444444476E-2</v>
      </c>
      <c r="AZ77" s="54">
        <f>IF('Fixed data'!$G$19=FALSE,AZ64+AZ76,AZ64)</f>
        <v>-1.6905784355555585E-2</v>
      </c>
      <c r="BA77" s="54">
        <f>IF('Fixed data'!$G$19=FALSE,BA64+BA76,BA64)</f>
        <v>-1.5258890816000029E-2</v>
      </c>
      <c r="BB77" s="54">
        <f>IF('Fixed data'!$G$19=FALSE,BB64+BB76,BB64)</f>
        <v>-1.3667965322666696E-2</v>
      </c>
      <c r="BC77" s="54">
        <f>IF('Fixed data'!$G$19=FALSE,BC64+BC76,BC64)</f>
        <v>-1.2124778261333364E-2</v>
      </c>
      <c r="BD77" s="54">
        <f>IF('Fixed data'!$G$19=FALSE,BD64+BD76,BD64)</f>
        <v>-1.0629329632000029E-2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-1.2049885797101437E-2</v>
      </c>
      <c r="F80" s="55">
        <f t="shared" ref="F80:BD80" si="11">F77*F78</f>
        <v>-1.3735074126331501E-2</v>
      </c>
      <c r="G80" s="55">
        <f t="shared" si="11"/>
        <v>-1.6049982904459338E-2</v>
      </c>
      <c r="H80" s="55">
        <f t="shared" si="11"/>
        <v>-1.8069431211831036E-2</v>
      </c>
      <c r="I80" s="55">
        <f t="shared" si="11"/>
        <v>-1.9960539421804566E-2</v>
      </c>
      <c r="J80" s="55">
        <f t="shared" si="11"/>
        <v>-2.162537527314818E-2</v>
      </c>
      <c r="K80" s="55">
        <f t="shared" si="11"/>
        <v>-3.3560607387185484E-2</v>
      </c>
      <c r="L80" s="55">
        <f t="shared" si="11"/>
        <v>-9.1415438037512092E-2</v>
      </c>
      <c r="M80" s="55">
        <f t="shared" si="11"/>
        <v>-3.0424791808974044E-2</v>
      </c>
      <c r="N80" s="55">
        <f t="shared" si="11"/>
        <v>-3.4122331313583713E-2</v>
      </c>
      <c r="O80" s="55">
        <f t="shared" si="11"/>
        <v>-3.2439998683821608E-2</v>
      </c>
      <c r="P80" s="55">
        <f t="shared" si="11"/>
        <v>-3.0832426392146384E-2</v>
      </c>
      <c r="Q80" s="55">
        <f t="shared" si="11"/>
        <v>-2.9296482016309754E-2</v>
      </c>
      <c r="R80" s="55">
        <f t="shared" si="11"/>
        <v>-2.7829159496478142E-2</v>
      </c>
      <c r="S80" s="55">
        <f t="shared" si="11"/>
        <v>-2.6427574171065841E-2</v>
      </c>
      <c r="T80" s="55">
        <f t="shared" si="11"/>
        <v>-2.5088958003807001E-2</v>
      </c>
      <c r="U80" s="55">
        <f t="shared" si="11"/>
        <v>-2.3810654994809347E-2</v>
      </c>
      <c r="V80" s="55">
        <f t="shared" si="11"/>
        <v>-2.2590116768604496E-2</v>
      </c>
      <c r="W80" s="55">
        <f t="shared" si="11"/>
        <v>-2.1424898332471659E-2</v>
      </c>
      <c r="X80" s="55">
        <f t="shared" si="11"/>
        <v>-2.0312653998564113E-2</v>
      </c>
      <c r="Y80" s="55">
        <f t="shared" si="11"/>
        <v>-1.9251133463610407E-2</v>
      </c>
      <c r="Z80" s="55">
        <f t="shared" si="11"/>
        <v>-1.8238178040196434E-2</v>
      </c>
      <c r="AA80" s="55">
        <f t="shared" si="11"/>
        <v>-1.7271717033859563E-2</v>
      </c>
      <c r="AB80" s="55">
        <f t="shared" si="11"/>
        <v>-1.6349764260442826E-2</v>
      </c>
      <c r="AC80" s="55">
        <f t="shared" si="11"/>
        <v>-1.5470414698365971E-2</v>
      </c>
      <c r="AD80" s="55">
        <f t="shared" si="11"/>
        <v>-1.4631841270671174E-2</v>
      </c>
      <c r="AE80" s="55">
        <f t="shared" si="11"/>
        <v>-1.3832291751894663E-2</v>
      </c>
      <c r="AF80" s="55">
        <f t="shared" si="11"/>
        <v>-1.307008579500178E-2</v>
      </c>
      <c r="AG80" s="55">
        <f t="shared" si="11"/>
        <v>-1.2343612073802442E-2</v>
      </c>
      <c r="AH80" s="55">
        <f t="shared" si="11"/>
        <v>-1.1651325536436576E-2</v>
      </c>
      <c r="AI80" s="55">
        <f t="shared" si="11"/>
        <v>-1.2772135372429027E-2</v>
      </c>
      <c r="AJ80" s="55">
        <f t="shared" si="11"/>
        <v>-1.2100528415634401E-2</v>
      </c>
      <c r="AK80" s="55">
        <f t="shared" si="11"/>
        <v>-1.1457209127889376E-2</v>
      </c>
      <c r="AL80" s="55">
        <f t="shared" si="11"/>
        <v>-1.0841099432385442E-2</v>
      </c>
      <c r="AM80" s="55">
        <f t="shared" si="11"/>
        <v>-1.0251160055447853E-2</v>
      </c>
      <c r="AN80" s="55">
        <f t="shared" si="11"/>
        <v>-9.6863891807306441E-3</v>
      </c>
      <c r="AO80" s="55">
        <f t="shared" si="11"/>
        <v>-9.1458211488898798E-3</v>
      </c>
      <c r="AP80" s="55">
        <f t="shared" si="11"/>
        <v>-8.6285252012277391E-3</v>
      </c>
      <c r="AQ80" s="55">
        <f t="shared" si="11"/>
        <v>-8.133604265849052E-3</v>
      </c>
      <c r="AR80" s="55">
        <f t="shared" si="11"/>
        <v>-7.6601937849197013E-3</v>
      </c>
      <c r="AS80" s="55">
        <f t="shared" si="11"/>
        <v>-7.2074605816622971E-3</v>
      </c>
      <c r="AT80" s="55">
        <f t="shared" si="11"/>
        <v>-6.7746017657692821E-3</v>
      </c>
      <c r="AU80" s="55">
        <f t="shared" si="11"/>
        <v>-6.3608436759566636E-3</v>
      </c>
      <c r="AV80" s="55">
        <f t="shared" si="11"/>
        <v>-5.9654408584234563E-3</v>
      </c>
      <c r="AW80" s="55">
        <f t="shared" si="11"/>
        <v>-5.5876750800222981E-3</v>
      </c>
      <c r="AX80" s="55">
        <f t="shared" si="11"/>
        <v>-5.2268543749858397E-3</v>
      </c>
      <c r="AY80" s="55">
        <f t="shared" si="11"/>
        <v>-4.6364135434087059E-3</v>
      </c>
      <c r="AZ80" s="55">
        <f t="shared" si="11"/>
        <v>-4.0911795431459686E-3</v>
      </c>
      <c r="BA80" s="55">
        <f t="shared" si="11"/>
        <v>-3.5850808556145168E-3</v>
      </c>
      <c r="BB80" s="55">
        <f t="shared" si="11"/>
        <v>-3.1177596564211226E-3</v>
      </c>
      <c r="BC80" s="55">
        <f t="shared" si="11"/>
        <v>-2.6851920022243148E-3</v>
      </c>
      <c r="BD80" s="55">
        <f t="shared" si="11"/>
        <v>-2.2854419290020047E-3</v>
      </c>
    </row>
    <row r="81" spans="1:56" x14ac:dyDescent="0.3">
      <c r="A81" s="74"/>
      <c r="B81" s="15" t="s">
        <v>18</v>
      </c>
      <c r="C81" s="15"/>
      <c r="D81" s="14" t="s">
        <v>40</v>
      </c>
      <c r="E81" s="56">
        <f>+E80</f>
        <v>-1.2049885797101437E-2</v>
      </c>
      <c r="F81" s="56">
        <f t="shared" ref="F81:BD81" si="12">+E81+F80</f>
        <v>-2.5784959923432937E-2</v>
      </c>
      <c r="G81" s="56">
        <f t="shared" si="12"/>
        <v>-4.1834942827892276E-2</v>
      </c>
      <c r="H81" s="56">
        <f t="shared" si="12"/>
        <v>-5.9904374039723311E-2</v>
      </c>
      <c r="I81" s="56">
        <f t="shared" si="12"/>
        <v>-7.9864913461527881E-2</v>
      </c>
      <c r="J81" s="56">
        <f t="shared" si="12"/>
        <v>-0.10149028873467605</v>
      </c>
      <c r="K81" s="56">
        <f t="shared" si="12"/>
        <v>-0.13505089612186155</v>
      </c>
      <c r="L81" s="56">
        <f t="shared" si="12"/>
        <v>-0.22646633415937364</v>
      </c>
      <c r="M81" s="56">
        <f t="shared" si="12"/>
        <v>-0.25689112596834768</v>
      </c>
      <c r="N81" s="56">
        <f t="shared" si="12"/>
        <v>-0.2910134572819314</v>
      </c>
      <c r="O81" s="56">
        <f t="shared" si="12"/>
        <v>-0.32345345596575303</v>
      </c>
      <c r="P81" s="56">
        <f t="shared" si="12"/>
        <v>-0.35428588235789943</v>
      </c>
      <c r="Q81" s="56">
        <f t="shared" si="12"/>
        <v>-0.38358236437420917</v>
      </c>
      <c r="R81" s="56">
        <f t="shared" si="12"/>
        <v>-0.4114115238706873</v>
      </c>
      <c r="S81" s="56">
        <f t="shared" si="12"/>
        <v>-0.43783909804175314</v>
      </c>
      <c r="T81" s="56">
        <f t="shared" si="12"/>
        <v>-0.46292805604556014</v>
      </c>
      <c r="U81" s="56">
        <f t="shared" si="12"/>
        <v>-0.48673871104036948</v>
      </c>
      <c r="V81" s="56">
        <f t="shared" si="12"/>
        <v>-0.50932882780897393</v>
      </c>
      <c r="W81" s="56">
        <f t="shared" si="12"/>
        <v>-0.53075372614144556</v>
      </c>
      <c r="X81" s="56">
        <f t="shared" si="12"/>
        <v>-0.55106638014000964</v>
      </c>
      <c r="Y81" s="56">
        <f t="shared" si="12"/>
        <v>-0.57031751360362004</v>
      </c>
      <c r="Z81" s="56">
        <f t="shared" si="12"/>
        <v>-0.58855569164381649</v>
      </c>
      <c r="AA81" s="56">
        <f t="shared" si="12"/>
        <v>-0.60582740867767604</v>
      </c>
      <c r="AB81" s="56">
        <f t="shared" si="12"/>
        <v>-0.62217717293811892</v>
      </c>
      <c r="AC81" s="56">
        <f t="shared" si="12"/>
        <v>-0.63764758763648488</v>
      </c>
      <c r="AD81" s="56">
        <f t="shared" si="12"/>
        <v>-0.65227942890715607</v>
      </c>
      <c r="AE81" s="56">
        <f t="shared" si="12"/>
        <v>-0.66611172065905078</v>
      </c>
      <c r="AF81" s="56">
        <f t="shared" si="12"/>
        <v>-0.67918180645405257</v>
      </c>
      <c r="AG81" s="56">
        <f t="shared" si="12"/>
        <v>-0.69152541852785498</v>
      </c>
      <c r="AH81" s="56">
        <f t="shared" si="12"/>
        <v>-0.70317674406429154</v>
      </c>
      <c r="AI81" s="56">
        <f t="shared" si="12"/>
        <v>-0.71594887943672059</v>
      </c>
      <c r="AJ81" s="56">
        <f t="shared" si="12"/>
        <v>-0.72804940785235495</v>
      </c>
      <c r="AK81" s="56">
        <f t="shared" si="12"/>
        <v>-0.73950661698024434</v>
      </c>
      <c r="AL81" s="56">
        <f t="shared" si="12"/>
        <v>-0.75034771641262976</v>
      </c>
      <c r="AM81" s="56">
        <f t="shared" si="12"/>
        <v>-0.76059887646807767</v>
      </c>
      <c r="AN81" s="56">
        <f t="shared" si="12"/>
        <v>-0.77028526564880828</v>
      </c>
      <c r="AO81" s="56">
        <f t="shared" si="12"/>
        <v>-0.77943108679769812</v>
      </c>
      <c r="AP81" s="56">
        <f t="shared" si="12"/>
        <v>-0.78805961199892582</v>
      </c>
      <c r="AQ81" s="56">
        <f t="shared" si="12"/>
        <v>-0.79619321626477491</v>
      </c>
      <c r="AR81" s="56">
        <f t="shared" si="12"/>
        <v>-0.80385341004969457</v>
      </c>
      <c r="AS81" s="56">
        <f t="shared" si="12"/>
        <v>-0.8110608706313569</v>
      </c>
      <c r="AT81" s="56">
        <f t="shared" si="12"/>
        <v>-0.81783547239712617</v>
      </c>
      <c r="AU81" s="56">
        <f t="shared" si="12"/>
        <v>-0.82419631607308286</v>
      </c>
      <c r="AV81" s="56">
        <f t="shared" si="12"/>
        <v>-0.83016175693150629</v>
      </c>
      <c r="AW81" s="56">
        <f t="shared" si="12"/>
        <v>-0.83574943201152863</v>
      </c>
      <c r="AX81" s="56">
        <f t="shared" si="12"/>
        <v>-0.84097628638651445</v>
      </c>
      <c r="AY81" s="56">
        <f t="shared" si="12"/>
        <v>-0.84561269992992316</v>
      </c>
      <c r="AZ81" s="56">
        <f t="shared" si="12"/>
        <v>-0.84970387947306913</v>
      </c>
      <c r="BA81" s="56">
        <f t="shared" si="12"/>
        <v>-0.85328896032868362</v>
      </c>
      <c r="BB81" s="56">
        <f t="shared" si="12"/>
        <v>-0.85640671998510476</v>
      </c>
      <c r="BC81" s="56">
        <f t="shared" si="12"/>
        <v>-0.85909191198732904</v>
      </c>
      <c r="BD81" s="56">
        <f t="shared" si="12"/>
        <v>-0.86137735391633108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Volumes'!E$24+'[2]ED1 Asset Replacement Volumes'!E$44</f>
        <v>14.623660350000003</v>
      </c>
      <c r="G86" s="33">
        <f>'[2]ED1 Asset Replacement Volumes'!F$24+'[2]ED1 Asset Replacement Volumes'!F$44</f>
        <v>14.736906112500003</v>
      </c>
      <c r="H86" s="33">
        <f>'[2]ED1 Asset Replacement Volumes'!G$24+'[2]ED1 Asset Replacement Volumes'!G$44</f>
        <v>14.736906112500003</v>
      </c>
      <c r="I86" s="33">
        <f>'[2]ED1 Asset Replacement Volumes'!H$24+'[2]ED1 Asset Replacement Volumes'!H$44</f>
        <v>14.623660350000003</v>
      </c>
      <c r="J86" s="33">
        <f>'[2]ED1 Asset Replacement Volumes'!I$24+'[2]ED1 Asset Replacement Volumes'!I$44</f>
        <v>14.623660350000003</v>
      </c>
      <c r="K86" s="33">
        <f>'[2]ED1 Asset Replacement Volumes'!J$24+'[2]ED1 Asset Replacement Volumes'!J$44</f>
        <v>14.623660350000003</v>
      </c>
      <c r="L86" s="33">
        <f>'[2]ED1 Asset Replacement Volumes'!K$24+'[2]ED1 Asset Replacement Volumes'!K$44</f>
        <v>30.493024087500007</v>
      </c>
      <c r="M86" s="33">
        <f>'[2]ED1 Asset Replacement Volumes'!L$24+'[2]ED1 Asset Replacement Volumes'!L$44</f>
        <v>117.67374303750003</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7.1414864674130278</v>
      </c>
      <c r="G87" s="144">
        <f>G86*'Fixed data'!J$12</f>
        <v>6.9831713828448034</v>
      </c>
      <c r="H87" s="144">
        <f>H86*'Fixed data'!K$12</f>
        <v>6.7695525602910598</v>
      </c>
      <c r="I87" s="144">
        <f>I86*'Fixed data'!L$12</f>
        <v>6.5055546616027531</v>
      </c>
      <c r="J87" s="144">
        <f>J86*'Fixed data'!M$12</f>
        <v>6.2935773929993282</v>
      </c>
      <c r="K87" s="144">
        <f>K86*'Fixed data'!N$12</f>
        <v>6.0816001243959033</v>
      </c>
      <c r="L87" s="144">
        <f>L86*'Fixed data'!O$12</f>
        <v>12.239244268704626</v>
      </c>
      <c r="M87" s="144">
        <f>M86*'Fixed data'!P$12</f>
        <v>45.525970727577139</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2" sqref="C22"/>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ht="30" x14ac:dyDescent="0.25">
      <c r="A5" s="182" t="s">
        <v>11</v>
      </c>
      <c r="B5" s="132" t="s">
        <v>160</v>
      </c>
      <c r="C5" s="135" t="s">
        <v>349</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341</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353</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J3" sqref="J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-0.37608610653458963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-0.50626457247356504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-0.59281248887451543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-0.68085943107483005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Volumes'!R$17-'[2]ED1 Asset Replacement Volumes'!R$37</f>
        <v>-1.205192</v>
      </c>
      <c r="F13" s="62">
        <f>'Baseline scenario'!F7-'[2]ED1 Asset Replacement Volumes'!S$17-'[2]ED1 Asset Replacement Volumes'!S$37</f>
        <v>-1.1928536000000001</v>
      </c>
      <c r="G13" s="62">
        <f>'Baseline scenario'!G7-'[2]ED1 Asset Replacement Volumes'!T$17-'[2]ED1 Asset Replacement Volumes'!T$37</f>
        <v>-1.1815536</v>
      </c>
      <c r="H13" s="62">
        <f>'Baseline scenario'!H7-'[2]ED1 Asset Replacement Volumes'!U$17-'[2]ED1 Asset Replacement Volumes'!U$37</f>
        <v>-1.171192</v>
      </c>
      <c r="I13" s="62">
        <f>'Baseline scenario'!I7-'[2]ED1 Asset Replacement Volumes'!V$17-'[2]ED1 Asset Replacement Volumes'!V$37</f>
        <v>-1.159292</v>
      </c>
      <c r="J13" s="62">
        <f>'Baseline scenario'!J7-'[2]ED1 Asset Replacement Volumes'!W$17-'[2]ED1 Asset Replacement Volumes'!W$37</f>
        <v>-1.144692</v>
      </c>
      <c r="K13" s="62">
        <f>'Baseline scenario'!K7-'[2]ED1 Asset Replacement Volumes'!X$17-'[2]ED1 Asset Replacement Volumes'!X$37</f>
        <v>-1.1821615999999999</v>
      </c>
      <c r="L13" s="62">
        <f>'Baseline scenario'!L7-'[2]ED1 Asset Replacement Volumes'!Y$17-'[2]ED1 Asset Replacement Volumes'!Y$37</f>
        <v>-1.4407207999999998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-1.205192</v>
      </c>
      <c r="F18" s="59">
        <f t="shared" ref="F18:AW18" si="0">SUM(F13:F17)</f>
        <v>-1.1928536000000001</v>
      </c>
      <c r="G18" s="59">
        <f t="shared" si="0"/>
        <v>-1.1815536</v>
      </c>
      <c r="H18" s="59">
        <f t="shared" si="0"/>
        <v>-1.171192</v>
      </c>
      <c r="I18" s="59">
        <f t="shared" si="0"/>
        <v>-1.159292</v>
      </c>
      <c r="J18" s="59">
        <f t="shared" si="0"/>
        <v>-1.144692</v>
      </c>
      <c r="K18" s="59">
        <f t="shared" si="0"/>
        <v>-1.1821615999999999</v>
      </c>
      <c r="L18" s="59">
        <f t="shared" si="0"/>
        <v>-1.4407207999999998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1.1597</v>
      </c>
      <c r="F19" s="33">
        <f>-'Baseline scenario'!F7</f>
        <v>1.147</v>
      </c>
      <c r="G19" s="33">
        <f>-'Baseline scenario'!G7</f>
        <v>1.1356999999999999</v>
      </c>
      <c r="H19" s="33">
        <f>-'Baseline scenario'!H7</f>
        <v>1.1256999999999999</v>
      </c>
      <c r="I19" s="33">
        <f>-'Baseline scenario'!I7</f>
        <v>1.1137999999999999</v>
      </c>
      <c r="J19" s="33">
        <f>-'Baseline scenario'!J7</f>
        <v>1.0992</v>
      </c>
      <c r="K19" s="33">
        <f>-'Baseline scenario'!K7</f>
        <v>1.0871999999999999</v>
      </c>
      <c r="L19" s="33">
        <f>-'Baseline scenario'!L7</f>
        <v>1.075</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1.1597</v>
      </c>
      <c r="F25" s="67">
        <f t="shared" ref="F25:BD25" si="1">SUM(F19:F24)</f>
        <v>1.147</v>
      </c>
      <c r="G25" s="67">
        <f t="shared" si="1"/>
        <v>1.1356999999999999</v>
      </c>
      <c r="H25" s="67">
        <f t="shared" si="1"/>
        <v>1.1256999999999999</v>
      </c>
      <c r="I25" s="67">
        <f t="shared" si="1"/>
        <v>1.1137999999999999</v>
      </c>
      <c r="J25" s="67">
        <f t="shared" si="1"/>
        <v>1.0992</v>
      </c>
      <c r="K25" s="67">
        <f t="shared" si="1"/>
        <v>1.0871999999999999</v>
      </c>
      <c r="L25" s="67">
        <f t="shared" si="1"/>
        <v>1.075</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-4.5492000000000088E-2</v>
      </c>
      <c r="F26" s="59">
        <f t="shared" ref="F26:BD26" si="2">F18+F25</f>
        <v>-4.585360000000005E-2</v>
      </c>
      <c r="G26" s="59">
        <f t="shared" si="2"/>
        <v>-4.585360000000005E-2</v>
      </c>
      <c r="H26" s="59">
        <f t="shared" si="2"/>
        <v>-4.5492000000000088E-2</v>
      </c>
      <c r="I26" s="59">
        <f t="shared" si="2"/>
        <v>-4.5492000000000088E-2</v>
      </c>
      <c r="J26" s="59">
        <f t="shared" si="2"/>
        <v>-4.5492000000000088E-2</v>
      </c>
      <c r="K26" s="59">
        <f t="shared" si="2"/>
        <v>-9.4961599999999979E-2</v>
      </c>
      <c r="L26" s="59">
        <f t="shared" si="2"/>
        <v>-0.36572079999999985</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-3.6393600000000075E-2</v>
      </c>
      <c r="F28" s="34">
        <f t="shared" ref="F28:AW28" si="4">F26*F27</f>
        <v>-3.6682880000000043E-2</v>
      </c>
      <c r="G28" s="34">
        <f t="shared" si="4"/>
        <v>-3.6682880000000043E-2</v>
      </c>
      <c r="H28" s="34">
        <f t="shared" si="4"/>
        <v>-3.6393600000000075E-2</v>
      </c>
      <c r="I28" s="34">
        <f t="shared" si="4"/>
        <v>-3.6393600000000075E-2</v>
      </c>
      <c r="J28" s="34">
        <f t="shared" si="4"/>
        <v>-3.6393600000000075E-2</v>
      </c>
      <c r="K28" s="34">
        <f t="shared" si="4"/>
        <v>-7.5969279999999986E-2</v>
      </c>
      <c r="L28" s="34">
        <f t="shared" si="4"/>
        <v>-0.29257663999999989</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-9.0984000000000134E-3</v>
      </c>
      <c r="F29" s="34">
        <f t="shared" ref="F29:AW29" si="5">F26-F28</f>
        <v>-9.1707200000000072E-3</v>
      </c>
      <c r="G29" s="34">
        <f t="shared" si="5"/>
        <v>-9.1707200000000072E-3</v>
      </c>
      <c r="H29" s="34">
        <f t="shared" si="5"/>
        <v>-9.0984000000000134E-3</v>
      </c>
      <c r="I29" s="34">
        <f t="shared" si="5"/>
        <v>-9.0984000000000134E-3</v>
      </c>
      <c r="J29" s="34">
        <f t="shared" si="5"/>
        <v>-9.0984000000000134E-3</v>
      </c>
      <c r="K29" s="34">
        <f t="shared" si="5"/>
        <v>-1.8992319999999993E-2</v>
      </c>
      <c r="L29" s="34">
        <f t="shared" si="5"/>
        <v>-7.3144159999999958E-2</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-8.0874666666666832E-4</v>
      </c>
      <c r="G30" s="34">
        <f>$E$28/'Fixed data'!$C$7</f>
        <v>-8.0874666666666832E-4</v>
      </c>
      <c r="H30" s="34">
        <f>$E$28/'Fixed data'!$C$7</f>
        <v>-8.0874666666666832E-4</v>
      </c>
      <c r="I30" s="34">
        <f>$E$28/'Fixed data'!$C$7</f>
        <v>-8.0874666666666832E-4</v>
      </c>
      <c r="J30" s="34">
        <f>$E$28/'Fixed data'!$C$7</f>
        <v>-8.0874666666666832E-4</v>
      </c>
      <c r="K30" s="34">
        <f>$E$28/'Fixed data'!$C$7</f>
        <v>-8.0874666666666832E-4</v>
      </c>
      <c r="L30" s="34">
        <f>$E$28/'Fixed data'!$C$7</f>
        <v>-8.0874666666666832E-4</v>
      </c>
      <c r="M30" s="34">
        <f>$E$28/'Fixed data'!$C$7</f>
        <v>-8.0874666666666832E-4</v>
      </c>
      <c r="N30" s="34">
        <f>$E$28/'Fixed data'!$C$7</f>
        <v>-8.0874666666666832E-4</v>
      </c>
      <c r="O30" s="34">
        <f>$E$28/'Fixed data'!$C$7</f>
        <v>-8.0874666666666832E-4</v>
      </c>
      <c r="P30" s="34">
        <f>$E$28/'Fixed data'!$C$7</f>
        <v>-8.0874666666666832E-4</v>
      </c>
      <c r="Q30" s="34">
        <f>$E$28/'Fixed data'!$C$7</f>
        <v>-8.0874666666666832E-4</v>
      </c>
      <c r="R30" s="34">
        <f>$E$28/'Fixed data'!$C$7</f>
        <v>-8.0874666666666832E-4</v>
      </c>
      <c r="S30" s="34">
        <f>$E$28/'Fixed data'!$C$7</f>
        <v>-8.0874666666666832E-4</v>
      </c>
      <c r="T30" s="34">
        <f>$E$28/'Fixed data'!$C$7</f>
        <v>-8.0874666666666832E-4</v>
      </c>
      <c r="U30" s="34">
        <f>$E$28/'Fixed data'!$C$7</f>
        <v>-8.0874666666666832E-4</v>
      </c>
      <c r="V30" s="34">
        <f>$E$28/'Fixed data'!$C$7</f>
        <v>-8.0874666666666832E-4</v>
      </c>
      <c r="W30" s="34">
        <f>$E$28/'Fixed data'!$C$7</f>
        <v>-8.0874666666666832E-4</v>
      </c>
      <c r="X30" s="34">
        <f>$E$28/'Fixed data'!$C$7</f>
        <v>-8.0874666666666832E-4</v>
      </c>
      <c r="Y30" s="34">
        <f>$E$28/'Fixed data'!$C$7</f>
        <v>-8.0874666666666832E-4</v>
      </c>
      <c r="Z30" s="34">
        <f>$E$28/'Fixed data'!$C$7</f>
        <v>-8.0874666666666832E-4</v>
      </c>
      <c r="AA30" s="34">
        <f>$E$28/'Fixed data'!$C$7</f>
        <v>-8.0874666666666832E-4</v>
      </c>
      <c r="AB30" s="34">
        <f>$E$28/'Fixed data'!$C$7</f>
        <v>-8.0874666666666832E-4</v>
      </c>
      <c r="AC30" s="34">
        <f>$E$28/'Fixed data'!$C$7</f>
        <v>-8.0874666666666832E-4</v>
      </c>
      <c r="AD30" s="34">
        <f>$E$28/'Fixed data'!$C$7</f>
        <v>-8.0874666666666832E-4</v>
      </c>
      <c r="AE30" s="34">
        <f>$E$28/'Fixed data'!$C$7</f>
        <v>-8.0874666666666832E-4</v>
      </c>
      <c r="AF30" s="34">
        <f>$E$28/'Fixed data'!$C$7</f>
        <v>-8.0874666666666832E-4</v>
      </c>
      <c r="AG30" s="34">
        <f>$E$28/'Fixed data'!$C$7</f>
        <v>-8.0874666666666832E-4</v>
      </c>
      <c r="AH30" s="34">
        <f>$E$28/'Fixed data'!$C$7</f>
        <v>-8.0874666666666832E-4</v>
      </c>
      <c r="AI30" s="34">
        <f>$E$28/'Fixed data'!$C$7</f>
        <v>-8.0874666666666832E-4</v>
      </c>
      <c r="AJ30" s="34">
        <f>$E$28/'Fixed data'!$C$7</f>
        <v>-8.0874666666666832E-4</v>
      </c>
      <c r="AK30" s="34">
        <f>$E$28/'Fixed data'!$C$7</f>
        <v>-8.0874666666666832E-4</v>
      </c>
      <c r="AL30" s="34">
        <f>$E$28/'Fixed data'!$C$7</f>
        <v>-8.0874666666666832E-4</v>
      </c>
      <c r="AM30" s="34">
        <f>$E$28/'Fixed data'!$C$7</f>
        <v>-8.0874666666666832E-4</v>
      </c>
      <c r="AN30" s="34">
        <f>$E$28/'Fixed data'!$C$7</f>
        <v>-8.0874666666666832E-4</v>
      </c>
      <c r="AO30" s="34">
        <f>$E$28/'Fixed data'!$C$7</f>
        <v>-8.0874666666666832E-4</v>
      </c>
      <c r="AP30" s="34">
        <f>$E$28/'Fixed data'!$C$7</f>
        <v>-8.0874666666666832E-4</v>
      </c>
      <c r="AQ30" s="34">
        <f>$E$28/'Fixed data'!$C$7</f>
        <v>-8.0874666666666832E-4</v>
      </c>
      <c r="AR30" s="34">
        <f>$E$28/'Fixed data'!$C$7</f>
        <v>-8.0874666666666832E-4</v>
      </c>
      <c r="AS30" s="34">
        <f>$E$28/'Fixed data'!$C$7</f>
        <v>-8.0874666666666832E-4</v>
      </c>
      <c r="AT30" s="34">
        <f>$E$28/'Fixed data'!$C$7</f>
        <v>-8.0874666666666832E-4</v>
      </c>
      <c r="AU30" s="34">
        <f>$E$28/'Fixed data'!$C$7</f>
        <v>-8.0874666666666832E-4</v>
      </c>
      <c r="AV30" s="34">
        <f>$E$28/'Fixed data'!$C$7</f>
        <v>-8.0874666666666832E-4</v>
      </c>
      <c r="AW30" s="34">
        <f>$E$28/'Fixed data'!$C$7</f>
        <v>-8.0874666666666832E-4</v>
      </c>
      <c r="AX30" s="34">
        <f>$E$28/'Fixed data'!$C$7</f>
        <v>-8.0874666666666832E-4</v>
      </c>
      <c r="AY30" s="34"/>
      <c r="AZ30" s="34"/>
      <c r="BA30" s="34"/>
      <c r="BB30" s="34"/>
      <c r="BC30" s="34"/>
      <c r="BD30" s="34"/>
    </row>
    <row r="31" spans="1:56" ht="16.5" hidden="1" customHeight="1" outlineLevel="1" x14ac:dyDescent="0.35">
      <c r="A31" s="115"/>
      <c r="B31" s="9" t="s">
        <v>2</v>
      </c>
      <c r="C31" s="11" t="s">
        <v>54</v>
      </c>
      <c r="D31" s="9" t="s">
        <v>40</v>
      </c>
      <c r="F31" s="34"/>
      <c r="G31" s="34">
        <f>$F$28/'Fixed data'!$C$7</f>
        <v>-8.1517511111111208E-4</v>
      </c>
      <c r="H31" s="34">
        <f>$F$28/'Fixed data'!$C$7</f>
        <v>-8.1517511111111208E-4</v>
      </c>
      <c r="I31" s="34">
        <f>$F$28/'Fixed data'!$C$7</f>
        <v>-8.1517511111111208E-4</v>
      </c>
      <c r="J31" s="34">
        <f>$F$28/'Fixed data'!$C$7</f>
        <v>-8.1517511111111208E-4</v>
      </c>
      <c r="K31" s="34">
        <f>$F$28/'Fixed data'!$C$7</f>
        <v>-8.1517511111111208E-4</v>
      </c>
      <c r="L31" s="34">
        <f>$F$28/'Fixed data'!$C$7</f>
        <v>-8.1517511111111208E-4</v>
      </c>
      <c r="M31" s="34">
        <f>$F$28/'Fixed data'!$C$7</f>
        <v>-8.1517511111111208E-4</v>
      </c>
      <c r="N31" s="34">
        <f>$F$28/'Fixed data'!$C$7</f>
        <v>-8.1517511111111208E-4</v>
      </c>
      <c r="O31" s="34">
        <f>$F$28/'Fixed data'!$C$7</f>
        <v>-8.1517511111111208E-4</v>
      </c>
      <c r="P31" s="34">
        <f>$F$28/'Fixed data'!$C$7</f>
        <v>-8.1517511111111208E-4</v>
      </c>
      <c r="Q31" s="34">
        <f>$F$28/'Fixed data'!$C$7</f>
        <v>-8.1517511111111208E-4</v>
      </c>
      <c r="R31" s="34">
        <f>$F$28/'Fixed data'!$C$7</f>
        <v>-8.1517511111111208E-4</v>
      </c>
      <c r="S31" s="34">
        <f>$F$28/'Fixed data'!$C$7</f>
        <v>-8.1517511111111208E-4</v>
      </c>
      <c r="T31" s="34">
        <f>$F$28/'Fixed data'!$C$7</f>
        <v>-8.1517511111111208E-4</v>
      </c>
      <c r="U31" s="34">
        <f>$F$28/'Fixed data'!$C$7</f>
        <v>-8.1517511111111208E-4</v>
      </c>
      <c r="V31" s="34">
        <f>$F$28/'Fixed data'!$C$7</f>
        <v>-8.1517511111111208E-4</v>
      </c>
      <c r="W31" s="34">
        <f>$F$28/'Fixed data'!$C$7</f>
        <v>-8.1517511111111208E-4</v>
      </c>
      <c r="X31" s="34">
        <f>$F$28/'Fixed data'!$C$7</f>
        <v>-8.1517511111111208E-4</v>
      </c>
      <c r="Y31" s="34">
        <f>$F$28/'Fixed data'!$C$7</f>
        <v>-8.1517511111111208E-4</v>
      </c>
      <c r="Z31" s="34">
        <f>$F$28/'Fixed data'!$C$7</f>
        <v>-8.1517511111111208E-4</v>
      </c>
      <c r="AA31" s="34">
        <f>$F$28/'Fixed data'!$C$7</f>
        <v>-8.1517511111111208E-4</v>
      </c>
      <c r="AB31" s="34">
        <f>$F$28/'Fixed data'!$C$7</f>
        <v>-8.1517511111111208E-4</v>
      </c>
      <c r="AC31" s="34">
        <f>$F$28/'Fixed data'!$C$7</f>
        <v>-8.1517511111111208E-4</v>
      </c>
      <c r="AD31" s="34">
        <f>$F$28/'Fixed data'!$C$7</f>
        <v>-8.1517511111111208E-4</v>
      </c>
      <c r="AE31" s="34">
        <f>$F$28/'Fixed data'!$C$7</f>
        <v>-8.1517511111111208E-4</v>
      </c>
      <c r="AF31" s="34">
        <f>$F$28/'Fixed data'!$C$7</f>
        <v>-8.1517511111111208E-4</v>
      </c>
      <c r="AG31" s="34">
        <f>$F$28/'Fixed data'!$C$7</f>
        <v>-8.1517511111111208E-4</v>
      </c>
      <c r="AH31" s="34">
        <f>$F$28/'Fixed data'!$C$7</f>
        <v>-8.1517511111111208E-4</v>
      </c>
      <c r="AI31" s="34">
        <f>$F$28/'Fixed data'!$C$7</f>
        <v>-8.1517511111111208E-4</v>
      </c>
      <c r="AJ31" s="34">
        <f>$F$28/'Fixed data'!$C$7</f>
        <v>-8.1517511111111208E-4</v>
      </c>
      <c r="AK31" s="34">
        <f>$F$28/'Fixed data'!$C$7</f>
        <v>-8.1517511111111208E-4</v>
      </c>
      <c r="AL31" s="34">
        <f>$F$28/'Fixed data'!$C$7</f>
        <v>-8.1517511111111208E-4</v>
      </c>
      <c r="AM31" s="34">
        <f>$F$28/'Fixed data'!$C$7</f>
        <v>-8.1517511111111208E-4</v>
      </c>
      <c r="AN31" s="34">
        <f>$F$28/'Fixed data'!$C$7</f>
        <v>-8.1517511111111208E-4</v>
      </c>
      <c r="AO31" s="34">
        <f>$F$28/'Fixed data'!$C$7</f>
        <v>-8.1517511111111208E-4</v>
      </c>
      <c r="AP31" s="34">
        <f>$F$28/'Fixed data'!$C$7</f>
        <v>-8.1517511111111208E-4</v>
      </c>
      <c r="AQ31" s="34">
        <f>$F$28/'Fixed data'!$C$7</f>
        <v>-8.1517511111111208E-4</v>
      </c>
      <c r="AR31" s="34">
        <f>$F$28/'Fixed data'!$C$7</f>
        <v>-8.1517511111111208E-4</v>
      </c>
      <c r="AS31" s="34">
        <f>$F$28/'Fixed data'!$C$7</f>
        <v>-8.1517511111111208E-4</v>
      </c>
      <c r="AT31" s="34">
        <f>$F$28/'Fixed data'!$C$7</f>
        <v>-8.1517511111111208E-4</v>
      </c>
      <c r="AU31" s="34">
        <f>$F$28/'Fixed data'!$C$7</f>
        <v>-8.1517511111111208E-4</v>
      </c>
      <c r="AV31" s="34">
        <f>$F$28/'Fixed data'!$C$7</f>
        <v>-8.1517511111111208E-4</v>
      </c>
      <c r="AW31" s="34">
        <f>$F$28/'Fixed data'!$C$7</f>
        <v>-8.1517511111111208E-4</v>
      </c>
      <c r="AX31" s="34">
        <f>$F$28/'Fixed data'!$C$7</f>
        <v>-8.1517511111111208E-4</v>
      </c>
      <c r="AY31" s="34">
        <f>$F$28/'Fixed data'!$C$7</f>
        <v>-8.1517511111111208E-4</v>
      </c>
      <c r="AZ31" s="34"/>
      <c r="BA31" s="34"/>
      <c r="BB31" s="34"/>
      <c r="BC31" s="34"/>
      <c r="BD31" s="34"/>
    </row>
    <row r="32" spans="1:56" ht="16.5" hidden="1" customHeight="1" outlineLevel="1" x14ac:dyDescent="0.35">
      <c r="A32" s="115"/>
      <c r="B32" s="9" t="s">
        <v>3</v>
      </c>
      <c r="C32" s="11" t="s">
        <v>55</v>
      </c>
      <c r="D32" s="9" t="s">
        <v>40</v>
      </c>
      <c r="F32" s="34"/>
      <c r="G32" s="34"/>
      <c r="H32" s="34">
        <f>$G$28/'Fixed data'!$C$7</f>
        <v>-8.1517511111111208E-4</v>
      </c>
      <c r="I32" s="34">
        <f>$G$28/'Fixed data'!$C$7</f>
        <v>-8.1517511111111208E-4</v>
      </c>
      <c r="J32" s="34">
        <f>$G$28/'Fixed data'!$C$7</f>
        <v>-8.1517511111111208E-4</v>
      </c>
      <c r="K32" s="34">
        <f>$G$28/'Fixed data'!$C$7</f>
        <v>-8.1517511111111208E-4</v>
      </c>
      <c r="L32" s="34">
        <f>$G$28/'Fixed data'!$C$7</f>
        <v>-8.1517511111111208E-4</v>
      </c>
      <c r="M32" s="34">
        <f>$G$28/'Fixed data'!$C$7</f>
        <v>-8.1517511111111208E-4</v>
      </c>
      <c r="N32" s="34">
        <f>$G$28/'Fixed data'!$C$7</f>
        <v>-8.1517511111111208E-4</v>
      </c>
      <c r="O32" s="34">
        <f>$G$28/'Fixed data'!$C$7</f>
        <v>-8.1517511111111208E-4</v>
      </c>
      <c r="P32" s="34">
        <f>$G$28/'Fixed data'!$C$7</f>
        <v>-8.1517511111111208E-4</v>
      </c>
      <c r="Q32" s="34">
        <f>$G$28/'Fixed data'!$C$7</f>
        <v>-8.1517511111111208E-4</v>
      </c>
      <c r="R32" s="34">
        <f>$G$28/'Fixed data'!$C$7</f>
        <v>-8.1517511111111208E-4</v>
      </c>
      <c r="S32" s="34">
        <f>$G$28/'Fixed data'!$C$7</f>
        <v>-8.1517511111111208E-4</v>
      </c>
      <c r="T32" s="34">
        <f>$G$28/'Fixed data'!$C$7</f>
        <v>-8.1517511111111208E-4</v>
      </c>
      <c r="U32" s="34">
        <f>$G$28/'Fixed data'!$C$7</f>
        <v>-8.1517511111111208E-4</v>
      </c>
      <c r="V32" s="34">
        <f>$G$28/'Fixed data'!$C$7</f>
        <v>-8.1517511111111208E-4</v>
      </c>
      <c r="W32" s="34">
        <f>$G$28/'Fixed data'!$C$7</f>
        <v>-8.1517511111111208E-4</v>
      </c>
      <c r="X32" s="34">
        <f>$G$28/'Fixed data'!$C$7</f>
        <v>-8.1517511111111208E-4</v>
      </c>
      <c r="Y32" s="34">
        <f>$G$28/'Fixed data'!$C$7</f>
        <v>-8.1517511111111208E-4</v>
      </c>
      <c r="Z32" s="34">
        <f>$G$28/'Fixed data'!$C$7</f>
        <v>-8.1517511111111208E-4</v>
      </c>
      <c r="AA32" s="34">
        <f>$G$28/'Fixed data'!$C$7</f>
        <v>-8.1517511111111208E-4</v>
      </c>
      <c r="AB32" s="34">
        <f>$G$28/'Fixed data'!$C$7</f>
        <v>-8.1517511111111208E-4</v>
      </c>
      <c r="AC32" s="34">
        <f>$G$28/'Fixed data'!$C$7</f>
        <v>-8.1517511111111208E-4</v>
      </c>
      <c r="AD32" s="34">
        <f>$G$28/'Fixed data'!$C$7</f>
        <v>-8.1517511111111208E-4</v>
      </c>
      <c r="AE32" s="34">
        <f>$G$28/'Fixed data'!$C$7</f>
        <v>-8.1517511111111208E-4</v>
      </c>
      <c r="AF32" s="34">
        <f>$G$28/'Fixed data'!$C$7</f>
        <v>-8.1517511111111208E-4</v>
      </c>
      <c r="AG32" s="34">
        <f>$G$28/'Fixed data'!$C$7</f>
        <v>-8.1517511111111208E-4</v>
      </c>
      <c r="AH32" s="34">
        <f>$G$28/'Fixed data'!$C$7</f>
        <v>-8.1517511111111208E-4</v>
      </c>
      <c r="AI32" s="34">
        <f>$G$28/'Fixed data'!$C$7</f>
        <v>-8.1517511111111208E-4</v>
      </c>
      <c r="AJ32" s="34">
        <f>$G$28/'Fixed data'!$C$7</f>
        <v>-8.1517511111111208E-4</v>
      </c>
      <c r="AK32" s="34">
        <f>$G$28/'Fixed data'!$C$7</f>
        <v>-8.1517511111111208E-4</v>
      </c>
      <c r="AL32" s="34">
        <f>$G$28/'Fixed data'!$C$7</f>
        <v>-8.1517511111111208E-4</v>
      </c>
      <c r="AM32" s="34">
        <f>$G$28/'Fixed data'!$C$7</f>
        <v>-8.1517511111111208E-4</v>
      </c>
      <c r="AN32" s="34">
        <f>$G$28/'Fixed data'!$C$7</f>
        <v>-8.1517511111111208E-4</v>
      </c>
      <c r="AO32" s="34">
        <f>$G$28/'Fixed data'!$C$7</f>
        <v>-8.1517511111111208E-4</v>
      </c>
      <c r="AP32" s="34">
        <f>$G$28/'Fixed data'!$C$7</f>
        <v>-8.1517511111111208E-4</v>
      </c>
      <c r="AQ32" s="34">
        <f>$G$28/'Fixed data'!$C$7</f>
        <v>-8.1517511111111208E-4</v>
      </c>
      <c r="AR32" s="34">
        <f>$G$28/'Fixed data'!$C$7</f>
        <v>-8.1517511111111208E-4</v>
      </c>
      <c r="AS32" s="34">
        <f>$G$28/'Fixed data'!$C$7</f>
        <v>-8.1517511111111208E-4</v>
      </c>
      <c r="AT32" s="34">
        <f>$G$28/'Fixed data'!$C$7</f>
        <v>-8.1517511111111208E-4</v>
      </c>
      <c r="AU32" s="34">
        <f>$G$28/'Fixed data'!$C$7</f>
        <v>-8.1517511111111208E-4</v>
      </c>
      <c r="AV32" s="34">
        <f>$G$28/'Fixed data'!$C$7</f>
        <v>-8.1517511111111208E-4</v>
      </c>
      <c r="AW32" s="34">
        <f>$G$28/'Fixed data'!$C$7</f>
        <v>-8.1517511111111208E-4</v>
      </c>
      <c r="AX32" s="34">
        <f>$G$28/'Fixed data'!$C$7</f>
        <v>-8.1517511111111208E-4</v>
      </c>
      <c r="AY32" s="34">
        <f>$G$28/'Fixed data'!$C$7</f>
        <v>-8.1517511111111208E-4</v>
      </c>
      <c r="AZ32" s="34">
        <f>$G$28/'Fixed data'!$C$7</f>
        <v>-8.1517511111111208E-4</v>
      </c>
      <c r="BA32" s="34"/>
      <c r="BB32" s="34"/>
      <c r="BC32" s="34"/>
      <c r="BD32" s="34"/>
    </row>
    <row r="33" spans="1:57" ht="16.5" hidden="1" customHeight="1" outlineLevel="1" x14ac:dyDescent="0.35">
      <c r="A33" s="115"/>
      <c r="B33" s="9" t="s">
        <v>4</v>
      </c>
      <c r="C33" s="11" t="s">
        <v>56</v>
      </c>
      <c r="D33" s="9" t="s">
        <v>40</v>
      </c>
      <c r="F33" s="34"/>
      <c r="G33" s="34"/>
      <c r="H33" s="34"/>
      <c r="I33" s="34">
        <f>$H$28/'Fixed data'!$C$7</f>
        <v>-8.0874666666666832E-4</v>
      </c>
      <c r="J33" s="34">
        <f>$H$28/'Fixed data'!$C$7</f>
        <v>-8.0874666666666832E-4</v>
      </c>
      <c r="K33" s="34">
        <f>$H$28/'Fixed data'!$C$7</f>
        <v>-8.0874666666666832E-4</v>
      </c>
      <c r="L33" s="34">
        <f>$H$28/'Fixed data'!$C$7</f>
        <v>-8.0874666666666832E-4</v>
      </c>
      <c r="M33" s="34">
        <f>$H$28/'Fixed data'!$C$7</f>
        <v>-8.0874666666666832E-4</v>
      </c>
      <c r="N33" s="34">
        <f>$H$28/'Fixed data'!$C$7</f>
        <v>-8.0874666666666832E-4</v>
      </c>
      <c r="O33" s="34">
        <f>$H$28/'Fixed data'!$C$7</f>
        <v>-8.0874666666666832E-4</v>
      </c>
      <c r="P33" s="34">
        <f>$H$28/'Fixed data'!$C$7</f>
        <v>-8.0874666666666832E-4</v>
      </c>
      <c r="Q33" s="34">
        <f>$H$28/'Fixed data'!$C$7</f>
        <v>-8.0874666666666832E-4</v>
      </c>
      <c r="R33" s="34">
        <f>$H$28/'Fixed data'!$C$7</f>
        <v>-8.0874666666666832E-4</v>
      </c>
      <c r="S33" s="34">
        <f>$H$28/'Fixed data'!$C$7</f>
        <v>-8.0874666666666832E-4</v>
      </c>
      <c r="T33" s="34">
        <f>$H$28/'Fixed data'!$C$7</f>
        <v>-8.0874666666666832E-4</v>
      </c>
      <c r="U33" s="34">
        <f>$H$28/'Fixed data'!$C$7</f>
        <v>-8.0874666666666832E-4</v>
      </c>
      <c r="V33" s="34">
        <f>$H$28/'Fixed data'!$C$7</f>
        <v>-8.0874666666666832E-4</v>
      </c>
      <c r="W33" s="34">
        <f>$H$28/'Fixed data'!$C$7</f>
        <v>-8.0874666666666832E-4</v>
      </c>
      <c r="X33" s="34">
        <f>$H$28/'Fixed data'!$C$7</f>
        <v>-8.0874666666666832E-4</v>
      </c>
      <c r="Y33" s="34">
        <f>$H$28/'Fixed data'!$C$7</f>
        <v>-8.0874666666666832E-4</v>
      </c>
      <c r="Z33" s="34">
        <f>$H$28/'Fixed data'!$C$7</f>
        <v>-8.0874666666666832E-4</v>
      </c>
      <c r="AA33" s="34">
        <f>$H$28/'Fixed data'!$C$7</f>
        <v>-8.0874666666666832E-4</v>
      </c>
      <c r="AB33" s="34">
        <f>$H$28/'Fixed data'!$C$7</f>
        <v>-8.0874666666666832E-4</v>
      </c>
      <c r="AC33" s="34">
        <f>$H$28/'Fixed data'!$C$7</f>
        <v>-8.0874666666666832E-4</v>
      </c>
      <c r="AD33" s="34">
        <f>$H$28/'Fixed data'!$C$7</f>
        <v>-8.0874666666666832E-4</v>
      </c>
      <c r="AE33" s="34">
        <f>$H$28/'Fixed data'!$C$7</f>
        <v>-8.0874666666666832E-4</v>
      </c>
      <c r="AF33" s="34">
        <f>$H$28/'Fixed data'!$C$7</f>
        <v>-8.0874666666666832E-4</v>
      </c>
      <c r="AG33" s="34">
        <f>$H$28/'Fixed data'!$C$7</f>
        <v>-8.0874666666666832E-4</v>
      </c>
      <c r="AH33" s="34">
        <f>$H$28/'Fixed data'!$C$7</f>
        <v>-8.0874666666666832E-4</v>
      </c>
      <c r="AI33" s="34">
        <f>$H$28/'Fixed data'!$C$7</f>
        <v>-8.0874666666666832E-4</v>
      </c>
      <c r="AJ33" s="34">
        <f>$H$28/'Fixed data'!$C$7</f>
        <v>-8.0874666666666832E-4</v>
      </c>
      <c r="AK33" s="34">
        <f>$H$28/'Fixed data'!$C$7</f>
        <v>-8.0874666666666832E-4</v>
      </c>
      <c r="AL33" s="34">
        <f>$H$28/'Fixed data'!$C$7</f>
        <v>-8.0874666666666832E-4</v>
      </c>
      <c r="AM33" s="34">
        <f>$H$28/'Fixed data'!$C$7</f>
        <v>-8.0874666666666832E-4</v>
      </c>
      <c r="AN33" s="34">
        <f>$H$28/'Fixed data'!$C$7</f>
        <v>-8.0874666666666832E-4</v>
      </c>
      <c r="AO33" s="34">
        <f>$H$28/'Fixed data'!$C$7</f>
        <v>-8.0874666666666832E-4</v>
      </c>
      <c r="AP33" s="34">
        <f>$H$28/'Fixed data'!$C$7</f>
        <v>-8.0874666666666832E-4</v>
      </c>
      <c r="AQ33" s="34">
        <f>$H$28/'Fixed data'!$C$7</f>
        <v>-8.0874666666666832E-4</v>
      </c>
      <c r="AR33" s="34">
        <f>$H$28/'Fixed data'!$C$7</f>
        <v>-8.0874666666666832E-4</v>
      </c>
      <c r="AS33" s="34">
        <f>$H$28/'Fixed data'!$C$7</f>
        <v>-8.0874666666666832E-4</v>
      </c>
      <c r="AT33" s="34">
        <f>$H$28/'Fixed data'!$C$7</f>
        <v>-8.0874666666666832E-4</v>
      </c>
      <c r="AU33" s="34">
        <f>$H$28/'Fixed data'!$C$7</f>
        <v>-8.0874666666666832E-4</v>
      </c>
      <c r="AV33" s="34">
        <f>$H$28/'Fixed data'!$C$7</f>
        <v>-8.0874666666666832E-4</v>
      </c>
      <c r="AW33" s="34">
        <f>$H$28/'Fixed data'!$C$7</f>
        <v>-8.0874666666666832E-4</v>
      </c>
      <c r="AX33" s="34">
        <f>$H$28/'Fixed data'!$C$7</f>
        <v>-8.0874666666666832E-4</v>
      </c>
      <c r="AY33" s="34">
        <f>$H$28/'Fixed data'!$C$7</f>
        <v>-8.0874666666666832E-4</v>
      </c>
      <c r="AZ33" s="34">
        <f>$H$28/'Fixed data'!$C$7</f>
        <v>-8.0874666666666832E-4</v>
      </c>
      <c r="BA33" s="34">
        <f>$H$28/'Fixed data'!$C$7</f>
        <v>-8.0874666666666832E-4</v>
      </c>
      <c r="BB33" s="34"/>
      <c r="BC33" s="34"/>
      <c r="BD33" s="34"/>
    </row>
    <row r="34" spans="1:57" ht="16.5" hidden="1" customHeight="1" outlineLevel="1" x14ac:dyDescent="0.35">
      <c r="A34" s="115"/>
      <c r="B34" s="9" t="s">
        <v>5</v>
      </c>
      <c r="C34" s="11" t="s">
        <v>57</v>
      </c>
      <c r="D34" s="9" t="s">
        <v>40</v>
      </c>
      <c r="F34" s="34"/>
      <c r="G34" s="34"/>
      <c r="H34" s="34"/>
      <c r="I34" s="34"/>
      <c r="J34" s="34">
        <f>$I$28/'Fixed data'!$C$7</f>
        <v>-8.0874666666666832E-4</v>
      </c>
      <c r="K34" s="34">
        <f>$I$28/'Fixed data'!$C$7</f>
        <v>-8.0874666666666832E-4</v>
      </c>
      <c r="L34" s="34">
        <f>$I$28/'Fixed data'!$C$7</f>
        <v>-8.0874666666666832E-4</v>
      </c>
      <c r="M34" s="34">
        <f>$I$28/'Fixed data'!$C$7</f>
        <v>-8.0874666666666832E-4</v>
      </c>
      <c r="N34" s="34">
        <f>$I$28/'Fixed data'!$C$7</f>
        <v>-8.0874666666666832E-4</v>
      </c>
      <c r="O34" s="34">
        <f>$I$28/'Fixed data'!$C$7</f>
        <v>-8.0874666666666832E-4</v>
      </c>
      <c r="P34" s="34">
        <f>$I$28/'Fixed data'!$C$7</f>
        <v>-8.0874666666666832E-4</v>
      </c>
      <c r="Q34" s="34">
        <f>$I$28/'Fixed data'!$C$7</f>
        <v>-8.0874666666666832E-4</v>
      </c>
      <c r="R34" s="34">
        <f>$I$28/'Fixed data'!$C$7</f>
        <v>-8.0874666666666832E-4</v>
      </c>
      <c r="S34" s="34">
        <f>$I$28/'Fixed data'!$C$7</f>
        <v>-8.0874666666666832E-4</v>
      </c>
      <c r="T34" s="34">
        <f>$I$28/'Fixed data'!$C$7</f>
        <v>-8.0874666666666832E-4</v>
      </c>
      <c r="U34" s="34">
        <f>$I$28/'Fixed data'!$C$7</f>
        <v>-8.0874666666666832E-4</v>
      </c>
      <c r="V34" s="34">
        <f>$I$28/'Fixed data'!$C$7</f>
        <v>-8.0874666666666832E-4</v>
      </c>
      <c r="W34" s="34">
        <f>$I$28/'Fixed data'!$C$7</f>
        <v>-8.0874666666666832E-4</v>
      </c>
      <c r="X34" s="34">
        <f>$I$28/'Fixed data'!$C$7</f>
        <v>-8.0874666666666832E-4</v>
      </c>
      <c r="Y34" s="34">
        <f>$I$28/'Fixed data'!$C$7</f>
        <v>-8.0874666666666832E-4</v>
      </c>
      <c r="Z34" s="34">
        <f>$I$28/'Fixed data'!$C$7</f>
        <v>-8.0874666666666832E-4</v>
      </c>
      <c r="AA34" s="34">
        <f>$I$28/'Fixed data'!$C$7</f>
        <v>-8.0874666666666832E-4</v>
      </c>
      <c r="AB34" s="34">
        <f>$I$28/'Fixed data'!$C$7</f>
        <v>-8.0874666666666832E-4</v>
      </c>
      <c r="AC34" s="34">
        <f>$I$28/'Fixed data'!$C$7</f>
        <v>-8.0874666666666832E-4</v>
      </c>
      <c r="AD34" s="34">
        <f>$I$28/'Fixed data'!$C$7</f>
        <v>-8.0874666666666832E-4</v>
      </c>
      <c r="AE34" s="34">
        <f>$I$28/'Fixed data'!$C$7</f>
        <v>-8.0874666666666832E-4</v>
      </c>
      <c r="AF34" s="34">
        <f>$I$28/'Fixed data'!$C$7</f>
        <v>-8.0874666666666832E-4</v>
      </c>
      <c r="AG34" s="34">
        <f>$I$28/'Fixed data'!$C$7</f>
        <v>-8.0874666666666832E-4</v>
      </c>
      <c r="AH34" s="34">
        <f>$I$28/'Fixed data'!$C$7</f>
        <v>-8.0874666666666832E-4</v>
      </c>
      <c r="AI34" s="34">
        <f>$I$28/'Fixed data'!$C$7</f>
        <v>-8.0874666666666832E-4</v>
      </c>
      <c r="AJ34" s="34">
        <f>$I$28/'Fixed data'!$C$7</f>
        <v>-8.0874666666666832E-4</v>
      </c>
      <c r="AK34" s="34">
        <f>$I$28/'Fixed data'!$C$7</f>
        <v>-8.0874666666666832E-4</v>
      </c>
      <c r="AL34" s="34">
        <f>$I$28/'Fixed data'!$C$7</f>
        <v>-8.0874666666666832E-4</v>
      </c>
      <c r="AM34" s="34">
        <f>$I$28/'Fixed data'!$C$7</f>
        <v>-8.0874666666666832E-4</v>
      </c>
      <c r="AN34" s="34">
        <f>$I$28/'Fixed data'!$C$7</f>
        <v>-8.0874666666666832E-4</v>
      </c>
      <c r="AO34" s="34">
        <f>$I$28/'Fixed data'!$C$7</f>
        <v>-8.0874666666666832E-4</v>
      </c>
      <c r="AP34" s="34">
        <f>$I$28/'Fixed data'!$C$7</f>
        <v>-8.0874666666666832E-4</v>
      </c>
      <c r="AQ34" s="34">
        <f>$I$28/'Fixed data'!$C$7</f>
        <v>-8.0874666666666832E-4</v>
      </c>
      <c r="AR34" s="34">
        <f>$I$28/'Fixed data'!$C$7</f>
        <v>-8.0874666666666832E-4</v>
      </c>
      <c r="AS34" s="34">
        <f>$I$28/'Fixed data'!$C$7</f>
        <v>-8.0874666666666832E-4</v>
      </c>
      <c r="AT34" s="34">
        <f>$I$28/'Fixed data'!$C$7</f>
        <v>-8.0874666666666832E-4</v>
      </c>
      <c r="AU34" s="34">
        <f>$I$28/'Fixed data'!$C$7</f>
        <v>-8.0874666666666832E-4</v>
      </c>
      <c r="AV34" s="34">
        <f>$I$28/'Fixed data'!$C$7</f>
        <v>-8.0874666666666832E-4</v>
      </c>
      <c r="AW34" s="34">
        <f>$I$28/'Fixed data'!$C$7</f>
        <v>-8.0874666666666832E-4</v>
      </c>
      <c r="AX34" s="34">
        <f>$I$28/'Fixed data'!$C$7</f>
        <v>-8.0874666666666832E-4</v>
      </c>
      <c r="AY34" s="34">
        <f>$I$28/'Fixed data'!$C$7</f>
        <v>-8.0874666666666832E-4</v>
      </c>
      <c r="AZ34" s="34">
        <f>$I$28/'Fixed data'!$C$7</f>
        <v>-8.0874666666666832E-4</v>
      </c>
      <c r="BA34" s="34">
        <f>$I$28/'Fixed data'!$C$7</f>
        <v>-8.0874666666666832E-4</v>
      </c>
      <c r="BB34" s="34">
        <f>$I$28/'Fixed data'!$C$7</f>
        <v>-8.0874666666666832E-4</v>
      </c>
      <c r="BC34" s="34"/>
      <c r="BD34" s="34"/>
    </row>
    <row r="35" spans="1:57" ht="16.5" hidden="1" customHeight="1" outlineLevel="1" x14ac:dyDescent="0.35">
      <c r="A35" s="115"/>
      <c r="B35" s="9" t="s">
        <v>6</v>
      </c>
      <c r="C35" s="11" t="s">
        <v>58</v>
      </c>
      <c r="D35" s="9" t="s">
        <v>40</v>
      </c>
      <c r="F35" s="34"/>
      <c r="G35" s="34"/>
      <c r="H35" s="34"/>
      <c r="I35" s="34"/>
      <c r="J35" s="34"/>
      <c r="K35" s="34">
        <f>$J$28/'Fixed data'!$C$7</f>
        <v>-8.0874666666666832E-4</v>
      </c>
      <c r="L35" s="34">
        <f>$J$28/'Fixed data'!$C$7</f>
        <v>-8.0874666666666832E-4</v>
      </c>
      <c r="M35" s="34">
        <f>$J$28/'Fixed data'!$C$7</f>
        <v>-8.0874666666666832E-4</v>
      </c>
      <c r="N35" s="34">
        <f>$J$28/'Fixed data'!$C$7</f>
        <v>-8.0874666666666832E-4</v>
      </c>
      <c r="O35" s="34">
        <f>$J$28/'Fixed data'!$C$7</f>
        <v>-8.0874666666666832E-4</v>
      </c>
      <c r="P35" s="34">
        <f>$J$28/'Fixed data'!$C$7</f>
        <v>-8.0874666666666832E-4</v>
      </c>
      <c r="Q35" s="34">
        <f>$J$28/'Fixed data'!$C$7</f>
        <v>-8.0874666666666832E-4</v>
      </c>
      <c r="R35" s="34">
        <f>$J$28/'Fixed data'!$C$7</f>
        <v>-8.0874666666666832E-4</v>
      </c>
      <c r="S35" s="34">
        <f>$J$28/'Fixed data'!$C$7</f>
        <v>-8.0874666666666832E-4</v>
      </c>
      <c r="T35" s="34">
        <f>$J$28/'Fixed data'!$C$7</f>
        <v>-8.0874666666666832E-4</v>
      </c>
      <c r="U35" s="34">
        <f>$J$28/'Fixed data'!$C$7</f>
        <v>-8.0874666666666832E-4</v>
      </c>
      <c r="V35" s="34">
        <f>$J$28/'Fixed data'!$C$7</f>
        <v>-8.0874666666666832E-4</v>
      </c>
      <c r="W35" s="34">
        <f>$J$28/'Fixed data'!$C$7</f>
        <v>-8.0874666666666832E-4</v>
      </c>
      <c r="X35" s="34">
        <f>$J$28/'Fixed data'!$C$7</f>
        <v>-8.0874666666666832E-4</v>
      </c>
      <c r="Y35" s="34">
        <f>$J$28/'Fixed data'!$C$7</f>
        <v>-8.0874666666666832E-4</v>
      </c>
      <c r="Z35" s="34">
        <f>$J$28/'Fixed data'!$C$7</f>
        <v>-8.0874666666666832E-4</v>
      </c>
      <c r="AA35" s="34">
        <f>$J$28/'Fixed data'!$C$7</f>
        <v>-8.0874666666666832E-4</v>
      </c>
      <c r="AB35" s="34">
        <f>$J$28/'Fixed data'!$C$7</f>
        <v>-8.0874666666666832E-4</v>
      </c>
      <c r="AC35" s="34">
        <f>$J$28/'Fixed data'!$C$7</f>
        <v>-8.0874666666666832E-4</v>
      </c>
      <c r="AD35" s="34">
        <f>$J$28/'Fixed data'!$C$7</f>
        <v>-8.0874666666666832E-4</v>
      </c>
      <c r="AE35" s="34">
        <f>$J$28/'Fixed data'!$C$7</f>
        <v>-8.0874666666666832E-4</v>
      </c>
      <c r="AF35" s="34">
        <f>$J$28/'Fixed data'!$C$7</f>
        <v>-8.0874666666666832E-4</v>
      </c>
      <c r="AG35" s="34">
        <f>$J$28/'Fixed data'!$C$7</f>
        <v>-8.0874666666666832E-4</v>
      </c>
      <c r="AH35" s="34">
        <f>$J$28/'Fixed data'!$C$7</f>
        <v>-8.0874666666666832E-4</v>
      </c>
      <c r="AI35" s="34">
        <f>$J$28/'Fixed data'!$C$7</f>
        <v>-8.0874666666666832E-4</v>
      </c>
      <c r="AJ35" s="34">
        <f>$J$28/'Fixed data'!$C$7</f>
        <v>-8.0874666666666832E-4</v>
      </c>
      <c r="AK35" s="34">
        <f>$J$28/'Fixed data'!$C$7</f>
        <v>-8.0874666666666832E-4</v>
      </c>
      <c r="AL35" s="34">
        <f>$J$28/'Fixed data'!$C$7</f>
        <v>-8.0874666666666832E-4</v>
      </c>
      <c r="AM35" s="34">
        <f>$J$28/'Fixed data'!$C$7</f>
        <v>-8.0874666666666832E-4</v>
      </c>
      <c r="AN35" s="34">
        <f>$J$28/'Fixed data'!$C$7</f>
        <v>-8.0874666666666832E-4</v>
      </c>
      <c r="AO35" s="34">
        <f>$J$28/'Fixed data'!$C$7</f>
        <v>-8.0874666666666832E-4</v>
      </c>
      <c r="AP35" s="34">
        <f>$J$28/'Fixed data'!$C$7</f>
        <v>-8.0874666666666832E-4</v>
      </c>
      <c r="AQ35" s="34">
        <f>$J$28/'Fixed data'!$C$7</f>
        <v>-8.0874666666666832E-4</v>
      </c>
      <c r="AR35" s="34">
        <f>$J$28/'Fixed data'!$C$7</f>
        <v>-8.0874666666666832E-4</v>
      </c>
      <c r="AS35" s="34">
        <f>$J$28/'Fixed data'!$C$7</f>
        <v>-8.0874666666666832E-4</v>
      </c>
      <c r="AT35" s="34">
        <f>$J$28/'Fixed data'!$C$7</f>
        <v>-8.0874666666666832E-4</v>
      </c>
      <c r="AU35" s="34">
        <f>$J$28/'Fixed data'!$C$7</f>
        <v>-8.0874666666666832E-4</v>
      </c>
      <c r="AV35" s="34">
        <f>$J$28/'Fixed data'!$C$7</f>
        <v>-8.0874666666666832E-4</v>
      </c>
      <c r="AW35" s="34">
        <f>$J$28/'Fixed data'!$C$7</f>
        <v>-8.0874666666666832E-4</v>
      </c>
      <c r="AX35" s="34">
        <f>$J$28/'Fixed data'!$C$7</f>
        <v>-8.0874666666666832E-4</v>
      </c>
      <c r="AY35" s="34">
        <f>$J$28/'Fixed data'!$C$7</f>
        <v>-8.0874666666666832E-4</v>
      </c>
      <c r="AZ35" s="34">
        <f>$J$28/'Fixed data'!$C$7</f>
        <v>-8.0874666666666832E-4</v>
      </c>
      <c r="BA35" s="34">
        <f>$J$28/'Fixed data'!$C$7</f>
        <v>-8.0874666666666832E-4</v>
      </c>
      <c r="BB35" s="34">
        <f>$J$28/'Fixed data'!$C$7</f>
        <v>-8.0874666666666832E-4</v>
      </c>
      <c r="BC35" s="34">
        <f>$J$28/'Fixed data'!$C$7</f>
        <v>-8.0874666666666832E-4</v>
      </c>
      <c r="BD35" s="34"/>
    </row>
    <row r="36" spans="1:57" ht="16.5" hidden="1" customHeight="1" outlineLevel="1" x14ac:dyDescent="0.35">
      <c r="A36" s="115"/>
      <c r="B36" s="9" t="s">
        <v>32</v>
      </c>
      <c r="C36" s="11" t="s">
        <v>59</v>
      </c>
      <c r="D36" s="9" t="s">
        <v>40</v>
      </c>
      <c r="F36" s="34"/>
      <c r="G36" s="34"/>
      <c r="H36" s="34"/>
      <c r="I36" s="34"/>
      <c r="J36" s="34"/>
      <c r="K36" s="34"/>
      <c r="L36" s="34">
        <f>$K$28/'Fixed data'!$C$7</f>
        <v>-1.688206222222222E-3</v>
      </c>
      <c r="M36" s="34">
        <f>$K$28/'Fixed data'!$C$7</f>
        <v>-1.688206222222222E-3</v>
      </c>
      <c r="N36" s="34">
        <f>$K$28/'Fixed data'!$C$7</f>
        <v>-1.688206222222222E-3</v>
      </c>
      <c r="O36" s="34">
        <f>$K$28/'Fixed data'!$C$7</f>
        <v>-1.688206222222222E-3</v>
      </c>
      <c r="P36" s="34">
        <f>$K$28/'Fixed data'!$C$7</f>
        <v>-1.688206222222222E-3</v>
      </c>
      <c r="Q36" s="34">
        <f>$K$28/'Fixed data'!$C$7</f>
        <v>-1.688206222222222E-3</v>
      </c>
      <c r="R36" s="34">
        <f>$K$28/'Fixed data'!$C$7</f>
        <v>-1.688206222222222E-3</v>
      </c>
      <c r="S36" s="34">
        <f>$K$28/'Fixed data'!$C$7</f>
        <v>-1.688206222222222E-3</v>
      </c>
      <c r="T36" s="34">
        <f>$K$28/'Fixed data'!$C$7</f>
        <v>-1.688206222222222E-3</v>
      </c>
      <c r="U36" s="34">
        <f>$K$28/'Fixed data'!$C$7</f>
        <v>-1.688206222222222E-3</v>
      </c>
      <c r="V36" s="34">
        <f>$K$28/'Fixed data'!$C$7</f>
        <v>-1.688206222222222E-3</v>
      </c>
      <c r="W36" s="34">
        <f>$K$28/'Fixed data'!$C$7</f>
        <v>-1.688206222222222E-3</v>
      </c>
      <c r="X36" s="34">
        <f>$K$28/'Fixed data'!$C$7</f>
        <v>-1.688206222222222E-3</v>
      </c>
      <c r="Y36" s="34">
        <f>$K$28/'Fixed data'!$C$7</f>
        <v>-1.688206222222222E-3</v>
      </c>
      <c r="Z36" s="34">
        <f>$K$28/'Fixed data'!$C$7</f>
        <v>-1.688206222222222E-3</v>
      </c>
      <c r="AA36" s="34">
        <f>$K$28/'Fixed data'!$C$7</f>
        <v>-1.688206222222222E-3</v>
      </c>
      <c r="AB36" s="34">
        <f>$K$28/'Fixed data'!$C$7</f>
        <v>-1.688206222222222E-3</v>
      </c>
      <c r="AC36" s="34">
        <f>$K$28/'Fixed data'!$C$7</f>
        <v>-1.688206222222222E-3</v>
      </c>
      <c r="AD36" s="34">
        <f>$K$28/'Fixed data'!$C$7</f>
        <v>-1.688206222222222E-3</v>
      </c>
      <c r="AE36" s="34">
        <f>$K$28/'Fixed data'!$C$7</f>
        <v>-1.688206222222222E-3</v>
      </c>
      <c r="AF36" s="34">
        <f>$K$28/'Fixed data'!$C$7</f>
        <v>-1.688206222222222E-3</v>
      </c>
      <c r="AG36" s="34">
        <f>$K$28/'Fixed data'!$C$7</f>
        <v>-1.688206222222222E-3</v>
      </c>
      <c r="AH36" s="34">
        <f>$K$28/'Fixed data'!$C$7</f>
        <v>-1.688206222222222E-3</v>
      </c>
      <c r="AI36" s="34">
        <f>$K$28/'Fixed data'!$C$7</f>
        <v>-1.688206222222222E-3</v>
      </c>
      <c r="AJ36" s="34">
        <f>$K$28/'Fixed data'!$C$7</f>
        <v>-1.688206222222222E-3</v>
      </c>
      <c r="AK36" s="34">
        <f>$K$28/'Fixed data'!$C$7</f>
        <v>-1.688206222222222E-3</v>
      </c>
      <c r="AL36" s="34">
        <f>$K$28/'Fixed data'!$C$7</f>
        <v>-1.688206222222222E-3</v>
      </c>
      <c r="AM36" s="34">
        <f>$K$28/'Fixed data'!$C$7</f>
        <v>-1.688206222222222E-3</v>
      </c>
      <c r="AN36" s="34">
        <f>$K$28/'Fixed data'!$C$7</f>
        <v>-1.688206222222222E-3</v>
      </c>
      <c r="AO36" s="34">
        <f>$K$28/'Fixed data'!$C$7</f>
        <v>-1.688206222222222E-3</v>
      </c>
      <c r="AP36" s="34">
        <f>$K$28/'Fixed data'!$C$7</f>
        <v>-1.688206222222222E-3</v>
      </c>
      <c r="AQ36" s="34">
        <f>$K$28/'Fixed data'!$C$7</f>
        <v>-1.688206222222222E-3</v>
      </c>
      <c r="AR36" s="34">
        <f>$K$28/'Fixed data'!$C$7</f>
        <v>-1.688206222222222E-3</v>
      </c>
      <c r="AS36" s="34">
        <f>$K$28/'Fixed data'!$C$7</f>
        <v>-1.688206222222222E-3</v>
      </c>
      <c r="AT36" s="34">
        <f>$K$28/'Fixed data'!$C$7</f>
        <v>-1.688206222222222E-3</v>
      </c>
      <c r="AU36" s="34">
        <f>$K$28/'Fixed data'!$C$7</f>
        <v>-1.688206222222222E-3</v>
      </c>
      <c r="AV36" s="34">
        <f>$K$28/'Fixed data'!$C$7</f>
        <v>-1.688206222222222E-3</v>
      </c>
      <c r="AW36" s="34">
        <f>$K$28/'Fixed data'!$C$7</f>
        <v>-1.688206222222222E-3</v>
      </c>
      <c r="AX36" s="34">
        <f>$K$28/'Fixed data'!$C$7</f>
        <v>-1.688206222222222E-3</v>
      </c>
      <c r="AY36" s="34">
        <f>$K$28/'Fixed data'!$C$7</f>
        <v>-1.688206222222222E-3</v>
      </c>
      <c r="AZ36" s="34">
        <f>$K$28/'Fixed data'!$C$7</f>
        <v>-1.688206222222222E-3</v>
      </c>
      <c r="BA36" s="34">
        <f>$K$28/'Fixed data'!$C$7</f>
        <v>-1.688206222222222E-3</v>
      </c>
      <c r="BB36" s="34">
        <f>$K$28/'Fixed data'!$C$7</f>
        <v>-1.688206222222222E-3</v>
      </c>
      <c r="BC36" s="34">
        <f>$K$28/'Fixed data'!$C$7</f>
        <v>-1.688206222222222E-3</v>
      </c>
      <c r="BD36" s="34">
        <f>$K$28/'Fixed data'!$C$7</f>
        <v>-1.688206222222222E-3</v>
      </c>
    </row>
    <row r="37" spans="1:57" ht="16.5" hidden="1" customHeight="1" outlineLevel="1" x14ac:dyDescent="0.35">
      <c r="A37" s="115"/>
      <c r="B37" s="9" t="s">
        <v>33</v>
      </c>
      <c r="C37" s="11" t="s">
        <v>60</v>
      </c>
      <c r="D37" s="9" t="s">
        <v>40</v>
      </c>
      <c r="F37" s="34"/>
      <c r="G37" s="34"/>
      <c r="H37" s="34"/>
      <c r="I37" s="34"/>
      <c r="J37" s="34"/>
      <c r="K37" s="34"/>
      <c r="L37" s="34"/>
      <c r="M37" s="34">
        <f>$L$28/'Fixed data'!$C$7</f>
        <v>-6.5017031111111083E-3</v>
      </c>
      <c r="N37" s="34">
        <f>$L$28/'Fixed data'!$C$7</f>
        <v>-6.5017031111111083E-3</v>
      </c>
      <c r="O37" s="34">
        <f>$L$28/'Fixed data'!$C$7</f>
        <v>-6.5017031111111083E-3</v>
      </c>
      <c r="P37" s="34">
        <f>$L$28/'Fixed data'!$C$7</f>
        <v>-6.5017031111111083E-3</v>
      </c>
      <c r="Q37" s="34">
        <f>$L$28/'Fixed data'!$C$7</f>
        <v>-6.5017031111111083E-3</v>
      </c>
      <c r="R37" s="34">
        <f>$L$28/'Fixed data'!$C$7</f>
        <v>-6.5017031111111083E-3</v>
      </c>
      <c r="S37" s="34">
        <f>$L$28/'Fixed data'!$C$7</f>
        <v>-6.5017031111111083E-3</v>
      </c>
      <c r="T37" s="34">
        <f>$L$28/'Fixed data'!$C$7</f>
        <v>-6.5017031111111083E-3</v>
      </c>
      <c r="U37" s="34">
        <f>$L$28/'Fixed data'!$C$7</f>
        <v>-6.5017031111111083E-3</v>
      </c>
      <c r="V37" s="34">
        <f>$L$28/'Fixed data'!$C$7</f>
        <v>-6.5017031111111083E-3</v>
      </c>
      <c r="W37" s="34">
        <f>$L$28/'Fixed data'!$C$7</f>
        <v>-6.5017031111111083E-3</v>
      </c>
      <c r="X37" s="34">
        <f>$L$28/'Fixed data'!$C$7</f>
        <v>-6.5017031111111083E-3</v>
      </c>
      <c r="Y37" s="34">
        <f>$L$28/'Fixed data'!$C$7</f>
        <v>-6.5017031111111083E-3</v>
      </c>
      <c r="Z37" s="34">
        <f>$L$28/'Fixed data'!$C$7</f>
        <v>-6.5017031111111083E-3</v>
      </c>
      <c r="AA37" s="34">
        <f>$L$28/'Fixed data'!$C$7</f>
        <v>-6.5017031111111083E-3</v>
      </c>
      <c r="AB37" s="34">
        <f>$L$28/'Fixed data'!$C$7</f>
        <v>-6.5017031111111083E-3</v>
      </c>
      <c r="AC37" s="34">
        <f>$L$28/'Fixed data'!$C$7</f>
        <v>-6.5017031111111083E-3</v>
      </c>
      <c r="AD37" s="34">
        <f>$L$28/'Fixed data'!$C$7</f>
        <v>-6.5017031111111083E-3</v>
      </c>
      <c r="AE37" s="34">
        <f>$L$28/'Fixed data'!$C$7</f>
        <v>-6.5017031111111083E-3</v>
      </c>
      <c r="AF37" s="34">
        <f>$L$28/'Fixed data'!$C$7</f>
        <v>-6.5017031111111083E-3</v>
      </c>
      <c r="AG37" s="34">
        <f>$L$28/'Fixed data'!$C$7</f>
        <v>-6.5017031111111083E-3</v>
      </c>
      <c r="AH37" s="34">
        <f>$L$28/'Fixed data'!$C$7</f>
        <v>-6.5017031111111083E-3</v>
      </c>
      <c r="AI37" s="34">
        <f>$L$28/'Fixed data'!$C$7</f>
        <v>-6.5017031111111083E-3</v>
      </c>
      <c r="AJ37" s="34">
        <f>$L$28/'Fixed data'!$C$7</f>
        <v>-6.5017031111111083E-3</v>
      </c>
      <c r="AK37" s="34">
        <f>$L$28/'Fixed data'!$C$7</f>
        <v>-6.5017031111111083E-3</v>
      </c>
      <c r="AL37" s="34">
        <f>$L$28/'Fixed data'!$C$7</f>
        <v>-6.5017031111111083E-3</v>
      </c>
      <c r="AM37" s="34">
        <f>$L$28/'Fixed data'!$C$7</f>
        <v>-6.5017031111111083E-3</v>
      </c>
      <c r="AN37" s="34">
        <f>$L$28/'Fixed data'!$C$7</f>
        <v>-6.5017031111111083E-3</v>
      </c>
      <c r="AO37" s="34">
        <f>$L$28/'Fixed data'!$C$7</f>
        <v>-6.5017031111111083E-3</v>
      </c>
      <c r="AP37" s="34">
        <f>$L$28/'Fixed data'!$C$7</f>
        <v>-6.5017031111111083E-3</v>
      </c>
      <c r="AQ37" s="34">
        <f>$L$28/'Fixed data'!$C$7</f>
        <v>-6.5017031111111083E-3</v>
      </c>
      <c r="AR37" s="34">
        <f>$L$28/'Fixed data'!$C$7</f>
        <v>-6.5017031111111083E-3</v>
      </c>
      <c r="AS37" s="34">
        <f>$L$28/'Fixed data'!$C$7</f>
        <v>-6.5017031111111083E-3</v>
      </c>
      <c r="AT37" s="34">
        <f>$L$28/'Fixed data'!$C$7</f>
        <v>-6.5017031111111083E-3</v>
      </c>
      <c r="AU37" s="34">
        <f>$L$28/'Fixed data'!$C$7</f>
        <v>-6.5017031111111083E-3</v>
      </c>
      <c r="AV37" s="34">
        <f>$L$28/'Fixed data'!$C$7</f>
        <v>-6.5017031111111083E-3</v>
      </c>
      <c r="AW37" s="34">
        <f>$L$28/'Fixed data'!$C$7</f>
        <v>-6.5017031111111083E-3</v>
      </c>
      <c r="AX37" s="34">
        <f>$L$28/'Fixed data'!$C$7</f>
        <v>-6.5017031111111083E-3</v>
      </c>
      <c r="AY37" s="34">
        <f>$L$28/'Fixed data'!$C$7</f>
        <v>-6.5017031111111083E-3</v>
      </c>
      <c r="AZ37" s="34">
        <f>$L$28/'Fixed data'!$C$7</f>
        <v>-6.5017031111111083E-3</v>
      </c>
      <c r="BA37" s="34">
        <f>$L$28/'Fixed data'!$C$7</f>
        <v>-6.5017031111111083E-3</v>
      </c>
      <c r="BB37" s="34">
        <f>$L$28/'Fixed data'!$C$7</f>
        <v>-6.5017031111111083E-3</v>
      </c>
      <c r="BC37" s="34">
        <f>$L$28/'Fixed data'!$C$7</f>
        <v>-6.5017031111111083E-3</v>
      </c>
      <c r="BD37" s="34">
        <f>$L$28/'Fixed data'!$C$7</f>
        <v>-6.5017031111111083E-3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-8.0874666666666832E-4</v>
      </c>
      <c r="G60" s="34">
        <f t="shared" si="6"/>
        <v>-1.6239217777777805E-3</v>
      </c>
      <c r="H60" s="34">
        <f t="shared" si="6"/>
        <v>-2.4390968888888926E-3</v>
      </c>
      <c r="I60" s="34">
        <f t="shared" si="6"/>
        <v>-3.247843555555561E-3</v>
      </c>
      <c r="J60" s="34">
        <f t="shared" si="6"/>
        <v>-4.056590222222229E-3</v>
      </c>
      <c r="K60" s="34">
        <f t="shared" si="6"/>
        <v>-4.865336888888897E-3</v>
      </c>
      <c r="L60" s="34">
        <f t="shared" si="6"/>
        <v>-6.5535431111111188E-3</v>
      </c>
      <c r="M60" s="34">
        <f t="shared" si="6"/>
        <v>-1.3055246222222226E-2</v>
      </c>
      <c r="N60" s="34">
        <f t="shared" si="6"/>
        <v>-1.3055246222222226E-2</v>
      </c>
      <c r="O60" s="34">
        <f t="shared" si="6"/>
        <v>-1.3055246222222226E-2</v>
      </c>
      <c r="P60" s="34">
        <f t="shared" si="6"/>
        <v>-1.3055246222222226E-2</v>
      </c>
      <c r="Q60" s="34">
        <f t="shared" si="6"/>
        <v>-1.3055246222222226E-2</v>
      </c>
      <c r="R60" s="34">
        <f t="shared" si="6"/>
        <v>-1.3055246222222226E-2</v>
      </c>
      <c r="S60" s="34">
        <f t="shared" si="6"/>
        <v>-1.3055246222222226E-2</v>
      </c>
      <c r="T60" s="34">
        <f t="shared" si="6"/>
        <v>-1.3055246222222226E-2</v>
      </c>
      <c r="U60" s="34">
        <f t="shared" si="6"/>
        <v>-1.3055246222222226E-2</v>
      </c>
      <c r="V60" s="34">
        <f t="shared" si="6"/>
        <v>-1.3055246222222226E-2</v>
      </c>
      <c r="W60" s="34">
        <f t="shared" si="6"/>
        <v>-1.3055246222222226E-2</v>
      </c>
      <c r="X60" s="34">
        <f t="shared" si="6"/>
        <v>-1.3055246222222226E-2</v>
      </c>
      <c r="Y60" s="34">
        <f t="shared" si="6"/>
        <v>-1.3055246222222226E-2</v>
      </c>
      <c r="Z60" s="34">
        <f t="shared" si="6"/>
        <v>-1.3055246222222226E-2</v>
      </c>
      <c r="AA60" s="34">
        <f t="shared" si="6"/>
        <v>-1.3055246222222226E-2</v>
      </c>
      <c r="AB60" s="34">
        <f t="shared" si="6"/>
        <v>-1.3055246222222226E-2</v>
      </c>
      <c r="AC60" s="34">
        <f t="shared" si="6"/>
        <v>-1.3055246222222226E-2</v>
      </c>
      <c r="AD60" s="34">
        <f t="shared" si="6"/>
        <v>-1.3055246222222226E-2</v>
      </c>
      <c r="AE60" s="34">
        <f t="shared" si="6"/>
        <v>-1.3055246222222226E-2</v>
      </c>
      <c r="AF60" s="34">
        <f t="shared" si="6"/>
        <v>-1.3055246222222226E-2</v>
      </c>
      <c r="AG60" s="34">
        <f t="shared" si="6"/>
        <v>-1.3055246222222226E-2</v>
      </c>
      <c r="AH60" s="34">
        <f t="shared" si="6"/>
        <v>-1.3055246222222226E-2</v>
      </c>
      <c r="AI60" s="34">
        <f t="shared" si="6"/>
        <v>-1.3055246222222226E-2</v>
      </c>
      <c r="AJ60" s="34">
        <f t="shared" si="6"/>
        <v>-1.3055246222222226E-2</v>
      </c>
      <c r="AK60" s="34">
        <f t="shared" si="6"/>
        <v>-1.3055246222222226E-2</v>
      </c>
      <c r="AL60" s="34">
        <f t="shared" si="6"/>
        <v>-1.3055246222222226E-2</v>
      </c>
      <c r="AM60" s="34">
        <f t="shared" si="6"/>
        <v>-1.3055246222222226E-2</v>
      </c>
      <c r="AN60" s="34">
        <f t="shared" si="6"/>
        <v>-1.3055246222222226E-2</v>
      </c>
      <c r="AO60" s="34">
        <f t="shared" si="6"/>
        <v>-1.3055246222222226E-2</v>
      </c>
      <c r="AP60" s="34">
        <f t="shared" si="6"/>
        <v>-1.3055246222222226E-2</v>
      </c>
      <c r="AQ60" s="34">
        <f t="shared" si="6"/>
        <v>-1.3055246222222226E-2</v>
      </c>
      <c r="AR60" s="34">
        <f t="shared" si="6"/>
        <v>-1.3055246222222226E-2</v>
      </c>
      <c r="AS60" s="34">
        <f t="shared" si="6"/>
        <v>-1.3055246222222226E-2</v>
      </c>
      <c r="AT60" s="34">
        <f t="shared" si="6"/>
        <v>-1.3055246222222226E-2</v>
      </c>
      <c r="AU60" s="34">
        <f t="shared" si="6"/>
        <v>-1.3055246222222226E-2</v>
      </c>
      <c r="AV60" s="34">
        <f t="shared" si="6"/>
        <v>-1.3055246222222226E-2</v>
      </c>
      <c r="AW60" s="34">
        <f t="shared" si="6"/>
        <v>-1.3055246222222226E-2</v>
      </c>
      <c r="AX60" s="34">
        <f t="shared" si="6"/>
        <v>-1.3055246222222226E-2</v>
      </c>
      <c r="AY60" s="34">
        <f t="shared" si="6"/>
        <v>-1.2246499555555559E-2</v>
      </c>
      <c r="AZ60" s="34">
        <f t="shared" si="6"/>
        <v>-1.1431324444444448E-2</v>
      </c>
      <c r="BA60" s="34">
        <f t="shared" si="6"/>
        <v>-1.0616149333333335E-2</v>
      </c>
      <c r="BB60" s="34">
        <f t="shared" si="6"/>
        <v>-9.8074026666666661E-3</v>
      </c>
      <c r="BC60" s="34">
        <f t="shared" si="6"/>
        <v>-8.998655999999999E-3</v>
      </c>
      <c r="BD60" s="34">
        <f t="shared" si="6"/>
        <v>-8.1899093333333301E-3</v>
      </c>
    </row>
    <row r="61" spans="1:56" ht="17.25" hidden="1" customHeight="1" outlineLevel="1" x14ac:dyDescent="0.35">
      <c r="A61" s="115"/>
      <c r="B61" s="9" t="s">
        <v>35</v>
      </c>
      <c r="C61" s="9" t="s">
        <v>62</v>
      </c>
      <c r="D61" s="9" t="s">
        <v>40</v>
      </c>
      <c r="E61" s="34">
        <v>0</v>
      </c>
      <c r="F61" s="34">
        <f>E62</f>
        <v>-3.6393600000000075E-2</v>
      </c>
      <c r="G61" s="34">
        <f t="shared" ref="G61:BD61" si="7">F62</f>
        <v>-7.2267733333333445E-2</v>
      </c>
      <c r="H61" s="34">
        <f t="shared" si="7"/>
        <v>-0.10732669155555571</v>
      </c>
      <c r="I61" s="34">
        <f t="shared" si="7"/>
        <v>-0.14128119466666689</v>
      </c>
      <c r="J61" s="34">
        <f t="shared" si="7"/>
        <v>-0.17442695111111139</v>
      </c>
      <c r="K61" s="34">
        <f t="shared" si="7"/>
        <v>-0.20676396088888924</v>
      </c>
      <c r="L61" s="34">
        <f t="shared" si="7"/>
        <v>-0.27786790400000033</v>
      </c>
      <c r="M61" s="34">
        <f t="shared" si="7"/>
        <v>-0.5638910008888891</v>
      </c>
      <c r="N61" s="34">
        <f t="shared" si="7"/>
        <v>-0.5508357546666669</v>
      </c>
      <c r="O61" s="34">
        <f t="shared" si="7"/>
        <v>-0.53778050844444469</v>
      </c>
      <c r="P61" s="34">
        <f t="shared" si="7"/>
        <v>-0.52472526222222249</v>
      </c>
      <c r="Q61" s="34">
        <f t="shared" si="7"/>
        <v>-0.51167001600000028</v>
      </c>
      <c r="R61" s="34">
        <f t="shared" si="7"/>
        <v>-0.49861476977777808</v>
      </c>
      <c r="S61" s="34">
        <f t="shared" si="7"/>
        <v>-0.48555952355555587</v>
      </c>
      <c r="T61" s="34">
        <f t="shared" si="7"/>
        <v>-0.47250427733333367</v>
      </c>
      <c r="U61" s="34">
        <f t="shared" si="7"/>
        <v>-0.45944903111111146</v>
      </c>
      <c r="V61" s="34">
        <f t="shared" si="7"/>
        <v>-0.44639378488888926</v>
      </c>
      <c r="W61" s="34">
        <f t="shared" si="7"/>
        <v>-0.43333853866666705</v>
      </c>
      <c r="X61" s="34">
        <f t="shared" si="7"/>
        <v>-0.42028329244444484</v>
      </c>
      <c r="Y61" s="34">
        <f t="shared" si="7"/>
        <v>-0.40722804622222264</v>
      </c>
      <c r="Z61" s="34">
        <f t="shared" si="7"/>
        <v>-0.39417280000000043</v>
      </c>
      <c r="AA61" s="34">
        <f t="shared" si="7"/>
        <v>-0.38111755377777823</v>
      </c>
      <c r="AB61" s="34">
        <f t="shared" si="7"/>
        <v>-0.36806230755555602</v>
      </c>
      <c r="AC61" s="34">
        <f t="shared" si="7"/>
        <v>-0.35500706133333382</v>
      </c>
      <c r="AD61" s="34">
        <f t="shared" si="7"/>
        <v>-0.34195181511111161</v>
      </c>
      <c r="AE61" s="34">
        <f t="shared" si="7"/>
        <v>-0.32889656888888941</v>
      </c>
      <c r="AF61" s="34">
        <f t="shared" si="7"/>
        <v>-0.3158413226666672</v>
      </c>
      <c r="AG61" s="34">
        <f t="shared" si="7"/>
        <v>-0.302786076444445</v>
      </c>
      <c r="AH61" s="34">
        <f t="shared" si="7"/>
        <v>-0.28973083022222279</v>
      </c>
      <c r="AI61" s="34">
        <f t="shared" si="7"/>
        <v>-0.27667558400000059</v>
      </c>
      <c r="AJ61" s="34">
        <f t="shared" si="7"/>
        <v>-0.26362033777777838</v>
      </c>
      <c r="AK61" s="34">
        <f t="shared" si="7"/>
        <v>-0.25056509155555617</v>
      </c>
      <c r="AL61" s="34">
        <f t="shared" si="7"/>
        <v>-0.23750984533333394</v>
      </c>
      <c r="AM61" s="34">
        <f t="shared" si="7"/>
        <v>-0.22445459911111171</v>
      </c>
      <c r="AN61" s="34">
        <f t="shared" si="7"/>
        <v>-0.21139935288888947</v>
      </c>
      <c r="AO61" s="34">
        <f t="shared" si="7"/>
        <v>-0.19834410666666724</v>
      </c>
      <c r="AP61" s="34">
        <f t="shared" si="7"/>
        <v>-0.18528886044444501</v>
      </c>
      <c r="AQ61" s="34">
        <f t="shared" si="7"/>
        <v>-0.17223361422222278</v>
      </c>
      <c r="AR61" s="34">
        <f t="shared" si="7"/>
        <v>-0.15917836800000054</v>
      </c>
      <c r="AS61" s="34">
        <f t="shared" si="7"/>
        <v>-0.14612312177777831</v>
      </c>
      <c r="AT61" s="34">
        <f t="shared" si="7"/>
        <v>-0.13306787555555608</v>
      </c>
      <c r="AU61" s="34">
        <f t="shared" si="7"/>
        <v>-0.12001262933333384</v>
      </c>
      <c r="AV61" s="34">
        <f t="shared" si="7"/>
        <v>-0.10695738311111161</v>
      </c>
      <c r="AW61" s="34">
        <f t="shared" si="7"/>
        <v>-9.3902136888889376E-2</v>
      </c>
      <c r="AX61" s="34">
        <f t="shared" si="7"/>
        <v>-8.0846890666667143E-2</v>
      </c>
      <c r="AY61" s="34">
        <f t="shared" si="7"/>
        <v>-6.779164444444491E-2</v>
      </c>
      <c r="AZ61" s="34">
        <f t="shared" si="7"/>
        <v>-5.5545144888889349E-2</v>
      </c>
      <c r="BA61" s="34">
        <f t="shared" si="7"/>
        <v>-4.4113820444444903E-2</v>
      </c>
      <c r="BB61" s="34">
        <f t="shared" si="7"/>
        <v>-3.3497671111111571E-2</v>
      </c>
      <c r="BC61" s="34">
        <f t="shared" si="7"/>
        <v>-2.3690268444444905E-2</v>
      </c>
      <c r="BD61" s="34">
        <f t="shared" si="7"/>
        <v>-1.4691612444444906E-2</v>
      </c>
    </row>
    <row r="62" spans="1:56" ht="16.5" hidden="1" customHeight="1" outlineLevel="1" x14ac:dyDescent="0.3">
      <c r="A62" s="115"/>
      <c r="B62" s="9" t="s">
        <v>34</v>
      </c>
      <c r="C62" s="9" t="s">
        <v>68</v>
      </c>
      <c r="D62" s="9" t="s">
        <v>40</v>
      </c>
      <c r="E62" s="34">
        <f t="shared" ref="E62:BD62" si="8">E28-E60+E61</f>
        <v>-3.6393600000000075E-2</v>
      </c>
      <c r="F62" s="34">
        <f t="shared" si="8"/>
        <v>-7.2267733333333445E-2</v>
      </c>
      <c r="G62" s="34">
        <f t="shared" si="8"/>
        <v>-0.10732669155555571</v>
      </c>
      <c r="H62" s="34">
        <f t="shared" si="8"/>
        <v>-0.14128119466666689</v>
      </c>
      <c r="I62" s="34">
        <f t="shared" si="8"/>
        <v>-0.17442695111111139</v>
      </c>
      <c r="J62" s="34">
        <f t="shared" si="8"/>
        <v>-0.20676396088888924</v>
      </c>
      <c r="K62" s="34">
        <f t="shared" si="8"/>
        <v>-0.27786790400000033</v>
      </c>
      <c r="L62" s="34">
        <f t="shared" si="8"/>
        <v>-0.5638910008888891</v>
      </c>
      <c r="M62" s="34">
        <f t="shared" si="8"/>
        <v>-0.5508357546666669</v>
      </c>
      <c r="N62" s="34">
        <f t="shared" si="8"/>
        <v>-0.53778050844444469</v>
      </c>
      <c r="O62" s="34">
        <f t="shared" si="8"/>
        <v>-0.52472526222222249</v>
      </c>
      <c r="P62" s="34">
        <f t="shared" si="8"/>
        <v>-0.51167001600000028</v>
      </c>
      <c r="Q62" s="34">
        <f t="shared" si="8"/>
        <v>-0.49861476977777808</v>
      </c>
      <c r="R62" s="34">
        <f t="shared" si="8"/>
        <v>-0.48555952355555587</v>
      </c>
      <c r="S62" s="34">
        <f t="shared" si="8"/>
        <v>-0.47250427733333367</v>
      </c>
      <c r="T62" s="34">
        <f t="shared" si="8"/>
        <v>-0.45944903111111146</v>
      </c>
      <c r="U62" s="34">
        <f t="shared" si="8"/>
        <v>-0.44639378488888926</v>
      </c>
      <c r="V62" s="34">
        <f t="shared" si="8"/>
        <v>-0.43333853866666705</v>
      </c>
      <c r="W62" s="34">
        <f t="shared" si="8"/>
        <v>-0.42028329244444484</v>
      </c>
      <c r="X62" s="34">
        <f t="shared" si="8"/>
        <v>-0.40722804622222264</v>
      </c>
      <c r="Y62" s="34">
        <f t="shared" si="8"/>
        <v>-0.39417280000000043</v>
      </c>
      <c r="Z62" s="34">
        <f t="shared" si="8"/>
        <v>-0.38111755377777823</v>
      </c>
      <c r="AA62" s="34">
        <f t="shared" si="8"/>
        <v>-0.36806230755555602</v>
      </c>
      <c r="AB62" s="34">
        <f t="shared" si="8"/>
        <v>-0.35500706133333382</v>
      </c>
      <c r="AC62" s="34">
        <f t="shared" si="8"/>
        <v>-0.34195181511111161</v>
      </c>
      <c r="AD62" s="34">
        <f t="shared" si="8"/>
        <v>-0.32889656888888941</v>
      </c>
      <c r="AE62" s="34">
        <f t="shared" si="8"/>
        <v>-0.3158413226666672</v>
      </c>
      <c r="AF62" s="34">
        <f t="shared" si="8"/>
        <v>-0.302786076444445</v>
      </c>
      <c r="AG62" s="34">
        <f t="shared" si="8"/>
        <v>-0.28973083022222279</v>
      </c>
      <c r="AH62" s="34">
        <f t="shared" si="8"/>
        <v>-0.27667558400000059</v>
      </c>
      <c r="AI62" s="34">
        <f t="shared" si="8"/>
        <v>-0.26362033777777838</v>
      </c>
      <c r="AJ62" s="34">
        <f t="shared" si="8"/>
        <v>-0.25056509155555617</v>
      </c>
      <c r="AK62" s="34">
        <f t="shared" si="8"/>
        <v>-0.23750984533333394</v>
      </c>
      <c r="AL62" s="34">
        <f t="shared" si="8"/>
        <v>-0.22445459911111171</v>
      </c>
      <c r="AM62" s="34">
        <f t="shared" si="8"/>
        <v>-0.21139935288888947</v>
      </c>
      <c r="AN62" s="34">
        <f t="shared" si="8"/>
        <v>-0.19834410666666724</v>
      </c>
      <c r="AO62" s="34">
        <f t="shared" si="8"/>
        <v>-0.18528886044444501</v>
      </c>
      <c r="AP62" s="34">
        <f t="shared" si="8"/>
        <v>-0.17223361422222278</v>
      </c>
      <c r="AQ62" s="34">
        <f t="shared" si="8"/>
        <v>-0.15917836800000054</v>
      </c>
      <c r="AR62" s="34">
        <f t="shared" si="8"/>
        <v>-0.14612312177777831</v>
      </c>
      <c r="AS62" s="34">
        <f t="shared" si="8"/>
        <v>-0.13306787555555608</v>
      </c>
      <c r="AT62" s="34">
        <f t="shared" si="8"/>
        <v>-0.12001262933333384</v>
      </c>
      <c r="AU62" s="34">
        <f t="shared" si="8"/>
        <v>-0.10695738311111161</v>
      </c>
      <c r="AV62" s="34">
        <f t="shared" si="8"/>
        <v>-9.3902136888889376E-2</v>
      </c>
      <c r="AW62" s="34">
        <f t="shared" si="8"/>
        <v>-8.0846890666667143E-2</v>
      </c>
      <c r="AX62" s="34">
        <f t="shared" si="8"/>
        <v>-6.779164444444491E-2</v>
      </c>
      <c r="AY62" s="34">
        <f t="shared" si="8"/>
        <v>-5.5545144888889349E-2</v>
      </c>
      <c r="AZ62" s="34">
        <f t="shared" si="8"/>
        <v>-4.4113820444444903E-2</v>
      </c>
      <c r="BA62" s="34">
        <f t="shared" si="8"/>
        <v>-3.3497671111111571E-2</v>
      </c>
      <c r="BB62" s="34">
        <f t="shared" si="8"/>
        <v>-2.3690268444444905E-2</v>
      </c>
      <c r="BC62" s="34">
        <f t="shared" si="8"/>
        <v>-1.4691612444444906E-2</v>
      </c>
      <c r="BD62" s="34">
        <f t="shared" si="8"/>
        <v>-6.5017031111115758E-3</v>
      </c>
    </row>
    <row r="63" spans="1:56" ht="16.5" collapsed="1" x14ac:dyDescent="0.3">
      <c r="A63" s="115"/>
      <c r="B63" s="9" t="s">
        <v>8</v>
      </c>
      <c r="C63" s="11" t="s">
        <v>67</v>
      </c>
      <c r="D63" s="9" t="s">
        <v>40</v>
      </c>
      <c r="E63" s="34">
        <f>AVERAGE(E61:E62)*'Fixed data'!$C$3</f>
        <v>-8.7890544000000185E-4</v>
      </c>
      <c r="F63" s="34">
        <f>AVERAGE(F61:F62)*'Fixed data'!$C$3</f>
        <v>-2.6241712000000046E-3</v>
      </c>
      <c r="G63" s="34">
        <f>AVERAGE(G61:G62)*'Fixed data'!$C$3</f>
        <v>-4.3372053610666733E-3</v>
      </c>
      <c r="H63" s="34">
        <f>AVERAGE(H61:H62)*'Fixed data'!$C$3</f>
        <v>-6.003880452266676E-3</v>
      </c>
      <c r="I63" s="34">
        <f>AVERAGE(I61:I62)*'Fixed data'!$C$3</f>
        <v>-7.6243517205333462E-3</v>
      </c>
      <c r="J63" s="34">
        <f>AVERAGE(J61:J62)*'Fixed data'!$C$3</f>
        <v>-9.2057605248000163E-3</v>
      </c>
      <c r="K63" s="34">
        <f>AVERAGE(K61:K62)*'Fixed data'!$C$3</f>
        <v>-1.1703859537066683E-2</v>
      </c>
      <c r="L63" s="34">
        <f>AVERAGE(L61:L62)*'Fixed data'!$C$3</f>
        <v>-2.032847755306668E-2</v>
      </c>
      <c r="M63" s="34">
        <f>AVERAGE(M61:M62)*'Fixed data'!$C$3</f>
        <v>-2.6920651146666679E-2</v>
      </c>
      <c r="N63" s="34">
        <f>AVERAGE(N61:N62)*'Fixed data'!$C$3</f>
        <v>-2.6290082754133345E-2</v>
      </c>
      <c r="O63" s="34">
        <f>AVERAGE(O61:O62)*'Fixed data'!$C$3</f>
        <v>-2.5659514361600015E-2</v>
      </c>
      <c r="P63" s="34">
        <f>AVERAGE(P61:P62)*'Fixed data'!$C$3</f>
        <v>-2.5028945969066681E-2</v>
      </c>
      <c r="Q63" s="34">
        <f>AVERAGE(Q61:Q62)*'Fixed data'!$C$3</f>
        <v>-2.4398377576533348E-2</v>
      </c>
      <c r="R63" s="34">
        <f>AVERAGE(R61:R62)*'Fixed data'!$C$3</f>
        <v>-2.3767809184000017E-2</v>
      </c>
      <c r="S63" s="34">
        <f>AVERAGE(S61:S62)*'Fixed data'!$C$3</f>
        <v>-2.3137240791466684E-2</v>
      </c>
      <c r="T63" s="34">
        <f>AVERAGE(T61:T62)*'Fixed data'!$C$3</f>
        <v>-2.250667239893335E-2</v>
      </c>
      <c r="U63" s="34">
        <f>AVERAGE(U61:U62)*'Fixed data'!$C$3</f>
        <v>-2.187610400640002E-2</v>
      </c>
      <c r="V63" s="34">
        <f>AVERAGE(V61:V62)*'Fixed data'!$C$3</f>
        <v>-2.1245535613866686E-2</v>
      </c>
      <c r="W63" s="34">
        <f>AVERAGE(W61:W62)*'Fixed data'!$C$3</f>
        <v>-2.0614967221333352E-2</v>
      </c>
      <c r="X63" s="34">
        <f>AVERAGE(X61:X62)*'Fixed data'!$C$3</f>
        <v>-1.9984398828800022E-2</v>
      </c>
      <c r="Y63" s="34">
        <f>AVERAGE(Y61:Y62)*'Fixed data'!$C$3</f>
        <v>-1.9353830436266688E-2</v>
      </c>
      <c r="Z63" s="34">
        <f>AVERAGE(Z61:Z62)*'Fixed data'!$C$3</f>
        <v>-1.8723262043733355E-2</v>
      </c>
      <c r="AA63" s="34">
        <f>AVERAGE(AA61:AA62)*'Fixed data'!$C$3</f>
        <v>-1.8092693651200024E-2</v>
      </c>
      <c r="AB63" s="34">
        <f>AVERAGE(AB61:AB62)*'Fixed data'!$C$3</f>
        <v>-1.7462125258666691E-2</v>
      </c>
      <c r="AC63" s="34">
        <f>AVERAGE(AC61:AC62)*'Fixed data'!$C$3</f>
        <v>-1.6831556866133357E-2</v>
      </c>
      <c r="AD63" s="34">
        <f>AVERAGE(AD61:AD62)*'Fixed data'!$C$3</f>
        <v>-1.6200988473600027E-2</v>
      </c>
      <c r="AE63" s="34">
        <f>AVERAGE(AE61:AE62)*'Fixed data'!$C$3</f>
        <v>-1.5570420081066693E-2</v>
      </c>
      <c r="AF63" s="34">
        <f>AVERAGE(AF61:AF62)*'Fixed data'!$C$3</f>
        <v>-1.4939851688533361E-2</v>
      </c>
      <c r="AG63" s="34">
        <f>AVERAGE(AG61:AG62)*'Fixed data'!$C$3</f>
        <v>-1.4309283296000027E-2</v>
      </c>
      <c r="AH63" s="34">
        <f>AVERAGE(AH61:AH62)*'Fixed data'!$C$3</f>
        <v>-1.3678714903466695E-2</v>
      </c>
      <c r="AI63" s="34">
        <f>AVERAGE(AI61:AI62)*'Fixed data'!$C$3</f>
        <v>-1.3048146510933363E-2</v>
      </c>
      <c r="AJ63" s="34">
        <f>AVERAGE(AJ61:AJ62)*'Fixed data'!$C$3</f>
        <v>-1.241757811840003E-2</v>
      </c>
      <c r="AK63" s="34">
        <f>AVERAGE(AK61:AK62)*'Fixed data'!$C$3</f>
        <v>-1.1787009725866698E-2</v>
      </c>
      <c r="AL63" s="34">
        <f>AVERAGE(AL61:AL62)*'Fixed data'!$C$3</f>
        <v>-1.1156441333333362E-2</v>
      </c>
      <c r="AM63" s="34">
        <f>AVERAGE(AM61:AM62)*'Fixed data'!$C$3</f>
        <v>-1.052587294080003E-2</v>
      </c>
      <c r="AN63" s="34">
        <f>AVERAGE(AN61:AN62)*'Fixed data'!$C$3</f>
        <v>-9.8953045482666948E-3</v>
      </c>
      <c r="AO63" s="34">
        <f>AVERAGE(AO61:AO62)*'Fixed data'!$C$3</f>
        <v>-9.2647361557333628E-3</v>
      </c>
      <c r="AP63" s="34">
        <f>AVERAGE(AP61:AP62)*'Fixed data'!$C$3</f>
        <v>-8.6341677632000274E-3</v>
      </c>
      <c r="AQ63" s="34">
        <f>AVERAGE(AQ61:AQ62)*'Fixed data'!$C$3</f>
        <v>-8.0035993706666936E-3</v>
      </c>
      <c r="AR63" s="34">
        <f>AVERAGE(AR61:AR62)*'Fixed data'!$C$3</f>
        <v>-7.3730309781333591E-3</v>
      </c>
      <c r="AS63" s="34">
        <f>AVERAGE(AS61:AS62)*'Fixed data'!$C$3</f>
        <v>-6.7424625856000262E-3</v>
      </c>
      <c r="AT63" s="34">
        <f>AVERAGE(AT61:AT62)*'Fixed data'!$C$3</f>
        <v>-6.1118941930666908E-3</v>
      </c>
      <c r="AU63" s="34">
        <f>AVERAGE(AU61:AU62)*'Fixed data'!$C$3</f>
        <v>-5.4813258005333579E-3</v>
      </c>
      <c r="AV63" s="34">
        <f>AVERAGE(AV61:AV62)*'Fixed data'!$C$3</f>
        <v>-4.8507574080000242E-3</v>
      </c>
      <c r="AW63" s="34">
        <f>AVERAGE(AW61:AW62)*'Fixed data'!$C$3</f>
        <v>-4.2201890154666905E-3</v>
      </c>
      <c r="AX63" s="34">
        <f>AVERAGE(AX61:AX62)*'Fixed data'!$C$3</f>
        <v>-3.5896206229333563E-3</v>
      </c>
      <c r="AY63" s="34">
        <f>AVERAGE(AY61:AY62)*'Fixed data'!$C$3</f>
        <v>-2.9785834624000223E-3</v>
      </c>
      <c r="AZ63" s="34">
        <f>AVERAGE(AZ61:AZ62)*'Fixed data'!$C$3</f>
        <v>-2.4067640128000224E-3</v>
      </c>
      <c r="BA63" s="34">
        <f>AVERAGE(BA61:BA62)*'Fixed data'!$C$3</f>
        <v>-1.8743175210666888E-3</v>
      </c>
      <c r="BB63" s="34">
        <f>AVERAGE(BB61:BB62)*'Fixed data'!$C$3</f>
        <v>-1.381088740266689E-3</v>
      </c>
      <c r="BC63" s="34">
        <f>AVERAGE(BC61:BC62)*'Fixed data'!$C$3</f>
        <v>-9.2692242346668896E-4</v>
      </c>
      <c r="BD63" s="34">
        <f>AVERAGE(BD61:BD62)*'Fixed data'!$C$3</f>
        <v>-5.1181857066668907E-4</v>
      </c>
    </row>
    <row r="64" spans="1:56" ht="15.75" thickBot="1" x14ac:dyDescent="0.35">
      <c r="A64" s="114"/>
      <c r="B64" s="12" t="s">
        <v>94</v>
      </c>
      <c r="C64" s="12" t="s">
        <v>45</v>
      </c>
      <c r="D64" s="12" t="s">
        <v>40</v>
      </c>
      <c r="E64" s="53">
        <f t="shared" ref="E64:BD64" si="9">E29+E60+E63</f>
        <v>-9.9773054400000144E-3</v>
      </c>
      <c r="F64" s="53">
        <f t="shared" si="9"/>
        <v>-1.260363786666668E-2</v>
      </c>
      <c r="G64" s="53">
        <f t="shared" si="9"/>
        <v>-1.5131847138844461E-2</v>
      </c>
      <c r="H64" s="53">
        <f t="shared" si="9"/>
        <v>-1.7541377341155583E-2</v>
      </c>
      <c r="I64" s="53">
        <f t="shared" si="9"/>
        <v>-1.997059527608892E-2</v>
      </c>
      <c r="J64" s="53">
        <f t="shared" si="9"/>
        <v>-2.2360750747022259E-2</v>
      </c>
      <c r="K64" s="53">
        <f t="shared" si="9"/>
        <v>-3.5561516425955578E-2</v>
      </c>
      <c r="L64" s="53">
        <f t="shared" si="9"/>
        <v>-0.10002618066417776</v>
      </c>
      <c r="M64" s="53">
        <f t="shared" si="9"/>
        <v>-3.9975897368888902E-2</v>
      </c>
      <c r="N64" s="53">
        <f t="shared" si="9"/>
        <v>-3.9345328976355572E-2</v>
      </c>
      <c r="O64" s="53">
        <f t="shared" si="9"/>
        <v>-3.8714760583822241E-2</v>
      </c>
      <c r="P64" s="53">
        <f t="shared" si="9"/>
        <v>-3.8084192191288904E-2</v>
      </c>
      <c r="Q64" s="53">
        <f t="shared" si="9"/>
        <v>-3.7453623798755574E-2</v>
      </c>
      <c r="R64" s="53">
        <f t="shared" si="9"/>
        <v>-3.6823055406222244E-2</v>
      </c>
      <c r="S64" s="53">
        <f t="shared" si="9"/>
        <v>-3.6192487013688907E-2</v>
      </c>
      <c r="T64" s="53">
        <f t="shared" si="9"/>
        <v>-3.5561918621155576E-2</v>
      </c>
      <c r="U64" s="53">
        <f t="shared" si="9"/>
        <v>-3.4931350228622246E-2</v>
      </c>
      <c r="V64" s="53">
        <f t="shared" si="9"/>
        <v>-3.4300781836088909E-2</v>
      </c>
      <c r="W64" s="53">
        <f t="shared" si="9"/>
        <v>-3.3670213443555579E-2</v>
      </c>
      <c r="X64" s="53">
        <f t="shared" si="9"/>
        <v>-3.3039645051022248E-2</v>
      </c>
      <c r="Y64" s="53">
        <f t="shared" si="9"/>
        <v>-3.2409076658488911E-2</v>
      </c>
      <c r="Z64" s="53">
        <f t="shared" si="9"/>
        <v>-3.1778508265955581E-2</v>
      </c>
      <c r="AA64" s="53">
        <f t="shared" si="9"/>
        <v>-3.1147939873422251E-2</v>
      </c>
      <c r="AB64" s="53">
        <f t="shared" si="9"/>
        <v>-3.0517371480888917E-2</v>
      </c>
      <c r="AC64" s="53">
        <f t="shared" si="9"/>
        <v>-2.9886803088355583E-2</v>
      </c>
      <c r="AD64" s="53">
        <f t="shared" si="9"/>
        <v>-2.9256234695822253E-2</v>
      </c>
      <c r="AE64" s="53">
        <f t="shared" si="9"/>
        <v>-2.8625666303288919E-2</v>
      </c>
      <c r="AF64" s="53">
        <f t="shared" si="9"/>
        <v>-2.7995097910755586E-2</v>
      </c>
      <c r="AG64" s="53">
        <f t="shared" si="9"/>
        <v>-2.7364529518222255E-2</v>
      </c>
      <c r="AH64" s="53">
        <f t="shared" si="9"/>
        <v>-2.6733961125688922E-2</v>
      </c>
      <c r="AI64" s="53">
        <f t="shared" si="9"/>
        <v>-2.6103392733155588E-2</v>
      </c>
      <c r="AJ64" s="53">
        <f t="shared" si="9"/>
        <v>-2.5472824340622258E-2</v>
      </c>
      <c r="AK64" s="53">
        <f t="shared" si="9"/>
        <v>-2.4842255948088924E-2</v>
      </c>
      <c r="AL64" s="53">
        <f t="shared" si="9"/>
        <v>-2.421168755555559E-2</v>
      </c>
      <c r="AM64" s="53">
        <f t="shared" si="9"/>
        <v>-2.3581119163022256E-2</v>
      </c>
      <c r="AN64" s="53">
        <f t="shared" si="9"/>
        <v>-2.2950550770488923E-2</v>
      </c>
      <c r="AO64" s="53">
        <f t="shared" si="9"/>
        <v>-2.2319982377955589E-2</v>
      </c>
      <c r="AP64" s="53">
        <f t="shared" si="9"/>
        <v>-2.1689413985422255E-2</v>
      </c>
      <c r="AQ64" s="53">
        <f t="shared" si="9"/>
        <v>-2.1058845592888918E-2</v>
      </c>
      <c r="AR64" s="53">
        <f t="shared" si="9"/>
        <v>-2.0428277200355584E-2</v>
      </c>
      <c r="AS64" s="53">
        <f t="shared" si="9"/>
        <v>-1.9797708807822251E-2</v>
      </c>
      <c r="AT64" s="53">
        <f t="shared" si="9"/>
        <v>-1.9167140415288917E-2</v>
      </c>
      <c r="AU64" s="53">
        <f t="shared" si="9"/>
        <v>-1.8536572022755583E-2</v>
      </c>
      <c r="AV64" s="53">
        <f t="shared" si="9"/>
        <v>-1.790600363022225E-2</v>
      </c>
      <c r="AW64" s="53">
        <f t="shared" si="9"/>
        <v>-1.7275435237688916E-2</v>
      </c>
      <c r="AX64" s="53">
        <f t="shared" si="9"/>
        <v>-1.6644866845155582E-2</v>
      </c>
      <c r="AY64" s="53">
        <f t="shared" si="9"/>
        <v>-1.5225083017955582E-2</v>
      </c>
      <c r="AZ64" s="53">
        <f t="shared" si="9"/>
        <v>-1.383808845724447E-2</v>
      </c>
      <c r="BA64" s="53">
        <f t="shared" si="9"/>
        <v>-1.2490466854400023E-2</v>
      </c>
      <c r="BB64" s="53">
        <f t="shared" si="9"/>
        <v>-1.1188491406933355E-2</v>
      </c>
      <c r="BC64" s="53">
        <f t="shared" si="9"/>
        <v>-9.9255784234666879E-3</v>
      </c>
      <c r="BD64" s="53">
        <f t="shared" si="9"/>
        <v>-8.7017279040000201E-3</v>
      </c>
    </row>
    <row r="65" spans="1:56" ht="12.75" customHeight="1" x14ac:dyDescent="0.3">
      <c r="A65" s="175" t="s">
        <v>229</v>
      </c>
      <c r="B65" s="9" t="s">
        <v>36</v>
      </c>
      <c r="D65" s="4" t="s">
        <v>40</v>
      </c>
      <c r="E65" s="34">
        <f>'Fixed data'!$G$6*E86/1000000</f>
        <v>0</v>
      </c>
      <c r="F65" s="34">
        <f>'Fixed data'!$G$6*F86/1000000</f>
        <v>7.0809619547987639E-4</v>
      </c>
      <c r="G65" s="34">
        <f>'Fixed data'!$G$6*G86/1000000</f>
        <v>7.135796990392618E-4</v>
      </c>
      <c r="H65" s="34">
        <f>'Fixed data'!$G$6*H86/1000000</f>
        <v>7.135796990392618E-4</v>
      </c>
      <c r="I65" s="34">
        <f>'Fixed data'!$G$6*I86/1000000</f>
        <v>7.0809619547987639E-4</v>
      </c>
      <c r="J65" s="34">
        <f>'Fixed data'!$G$6*J86/1000000</f>
        <v>7.0809619547987639E-4</v>
      </c>
      <c r="K65" s="34">
        <f>'Fixed data'!$G$6*K86/1000000</f>
        <v>7.0809619547987639E-4</v>
      </c>
      <c r="L65" s="34">
        <f>'Fixed data'!$G$6*L86/1000000</f>
        <v>1.4765109301129919E-3</v>
      </c>
      <c r="M65" s="34">
        <f>'Fixed data'!$G$6*M86/1000000</f>
        <v>5.6979119973017125E-3</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5.4779276874009957E-5</v>
      </c>
      <c r="G66" s="34">
        <f>G87*'Fixed data'!J$5/1000000</f>
        <v>5.6959868897832077E-5</v>
      </c>
      <c r="H66" s="34">
        <f>H87*'Fixed data'!K$5/1000000</f>
        <v>5.872794961781387E-5</v>
      </c>
      <c r="I66" s="34">
        <f>I87*'Fixed data'!L$5/1000000</f>
        <v>6.0092431029369416E-5</v>
      </c>
      <c r="J66" s="34">
        <f>J87*'Fixed data'!M$5/1000000</f>
        <v>1.0375796358152559E-4</v>
      </c>
      <c r="K66" s="34">
        <f>K87*'Fixed data'!N$5/1000000</f>
        <v>1.4435015239779839E-4</v>
      </c>
      <c r="L66" s="34">
        <f>L87*'Fixed data'!O$5/1000000</f>
        <v>3.7923034234529788E-4</v>
      </c>
      <c r="M66" s="34">
        <f>M87*'Fixed data'!P$5/1000000</f>
        <v>1.740640587959722E-3</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7.6287547235388635E-4</v>
      </c>
      <c r="G76" s="53">
        <f t="shared" si="10"/>
        <v>7.7053956793709383E-4</v>
      </c>
      <c r="H76" s="53">
        <f t="shared" si="10"/>
        <v>7.7230764865707572E-4</v>
      </c>
      <c r="I76" s="53">
        <f t="shared" si="10"/>
        <v>7.6818862650924579E-4</v>
      </c>
      <c r="J76" s="53">
        <f t="shared" si="10"/>
        <v>8.1185415906140194E-4</v>
      </c>
      <c r="K76" s="53">
        <f t="shared" si="10"/>
        <v>8.5244634787767478E-4</v>
      </c>
      <c r="L76" s="53">
        <f t="shared" si="10"/>
        <v>1.8557412724582898E-3</v>
      </c>
      <c r="M76" s="53">
        <f t="shared" si="10"/>
        <v>7.4385525852614341E-3</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-9.9773054400000144E-3</v>
      </c>
      <c r="F77" s="54">
        <f>IF('Fixed data'!$G$19=FALSE,F64+F76,F64)</f>
        <v>-1.1840762394312794E-2</v>
      </c>
      <c r="G77" s="54">
        <f>IF('Fixed data'!$G$19=FALSE,G64+G76,G64)</f>
        <v>-1.4361307570907367E-2</v>
      </c>
      <c r="H77" s="54">
        <f>IF('Fixed data'!$G$19=FALSE,H64+H76,H64)</f>
        <v>-1.6769069692498507E-2</v>
      </c>
      <c r="I77" s="54">
        <f>IF('Fixed data'!$G$19=FALSE,I64+I76,I64)</f>
        <v>-1.9202406649579673E-2</v>
      </c>
      <c r="J77" s="54">
        <f>IF('Fixed data'!$G$19=FALSE,J64+J76,J64)</f>
        <v>-2.1548896587960858E-2</v>
      </c>
      <c r="K77" s="54">
        <f>IF('Fixed data'!$G$19=FALSE,K64+K76,K64)</f>
        <v>-3.47090700780779E-2</v>
      </c>
      <c r="L77" s="54">
        <f>IF('Fixed data'!$G$19=FALSE,L64+L76,L64)</f>
        <v>-9.8170439391719475E-2</v>
      </c>
      <c r="M77" s="54">
        <f>IF('Fixed data'!$G$19=FALSE,M64+M76,M64)</f>
        <v>-3.2537344783627464E-2</v>
      </c>
      <c r="N77" s="54">
        <f>IF('Fixed data'!$G$19=FALSE,N64+N76,N64)</f>
        <v>-3.9345328976355572E-2</v>
      </c>
      <c r="O77" s="54">
        <f>IF('Fixed data'!$G$19=FALSE,O64+O76,O64)</f>
        <v>-3.8714760583822241E-2</v>
      </c>
      <c r="P77" s="54">
        <f>IF('Fixed data'!$G$19=FALSE,P64+P76,P64)</f>
        <v>-3.8084192191288904E-2</v>
      </c>
      <c r="Q77" s="54">
        <f>IF('Fixed data'!$G$19=FALSE,Q64+Q76,Q64)</f>
        <v>-3.7453623798755574E-2</v>
      </c>
      <c r="R77" s="54">
        <f>IF('Fixed data'!$G$19=FALSE,R64+R76,R64)</f>
        <v>-3.6823055406222244E-2</v>
      </c>
      <c r="S77" s="54">
        <f>IF('Fixed data'!$G$19=FALSE,S64+S76,S64)</f>
        <v>-3.6192487013688907E-2</v>
      </c>
      <c r="T77" s="54">
        <f>IF('Fixed data'!$G$19=FALSE,T64+T76,T64)</f>
        <v>-3.5561918621155576E-2</v>
      </c>
      <c r="U77" s="54">
        <f>IF('Fixed data'!$G$19=FALSE,U64+U76,U64)</f>
        <v>-3.4931350228622246E-2</v>
      </c>
      <c r="V77" s="54">
        <f>IF('Fixed data'!$G$19=FALSE,V64+V76,V64)</f>
        <v>-3.4300781836088909E-2</v>
      </c>
      <c r="W77" s="54">
        <f>IF('Fixed data'!$G$19=FALSE,W64+W76,W64)</f>
        <v>-3.3670213443555579E-2</v>
      </c>
      <c r="X77" s="54">
        <f>IF('Fixed data'!$G$19=FALSE,X64+X76,X64)</f>
        <v>-3.3039645051022248E-2</v>
      </c>
      <c r="Y77" s="54">
        <f>IF('Fixed data'!$G$19=FALSE,Y64+Y76,Y64)</f>
        <v>-3.2409076658488911E-2</v>
      </c>
      <c r="Z77" s="54">
        <f>IF('Fixed data'!$G$19=FALSE,Z64+Z76,Z64)</f>
        <v>-3.1778508265955581E-2</v>
      </c>
      <c r="AA77" s="54">
        <f>IF('Fixed data'!$G$19=FALSE,AA64+AA76,AA64)</f>
        <v>-3.1147939873422251E-2</v>
      </c>
      <c r="AB77" s="54">
        <f>IF('Fixed data'!$G$19=FALSE,AB64+AB76,AB64)</f>
        <v>-3.0517371480888917E-2</v>
      </c>
      <c r="AC77" s="54">
        <f>IF('Fixed data'!$G$19=FALSE,AC64+AC76,AC64)</f>
        <v>-2.9886803088355583E-2</v>
      </c>
      <c r="AD77" s="54">
        <f>IF('Fixed data'!$G$19=FALSE,AD64+AD76,AD64)</f>
        <v>-2.9256234695822253E-2</v>
      </c>
      <c r="AE77" s="54">
        <f>IF('Fixed data'!$G$19=FALSE,AE64+AE76,AE64)</f>
        <v>-2.8625666303288919E-2</v>
      </c>
      <c r="AF77" s="54">
        <f>IF('Fixed data'!$G$19=FALSE,AF64+AF76,AF64)</f>
        <v>-2.7995097910755586E-2</v>
      </c>
      <c r="AG77" s="54">
        <f>IF('Fixed data'!$G$19=FALSE,AG64+AG76,AG64)</f>
        <v>-2.7364529518222255E-2</v>
      </c>
      <c r="AH77" s="54">
        <f>IF('Fixed data'!$G$19=FALSE,AH64+AH76,AH64)</f>
        <v>-2.6733961125688922E-2</v>
      </c>
      <c r="AI77" s="54">
        <f>IF('Fixed data'!$G$19=FALSE,AI64+AI76,AI64)</f>
        <v>-2.6103392733155588E-2</v>
      </c>
      <c r="AJ77" s="54">
        <f>IF('Fixed data'!$G$19=FALSE,AJ64+AJ76,AJ64)</f>
        <v>-2.5472824340622258E-2</v>
      </c>
      <c r="AK77" s="54">
        <f>IF('Fixed data'!$G$19=FALSE,AK64+AK76,AK64)</f>
        <v>-2.4842255948088924E-2</v>
      </c>
      <c r="AL77" s="54">
        <f>IF('Fixed data'!$G$19=FALSE,AL64+AL76,AL64)</f>
        <v>-2.421168755555559E-2</v>
      </c>
      <c r="AM77" s="54">
        <f>IF('Fixed data'!$G$19=FALSE,AM64+AM76,AM64)</f>
        <v>-2.3581119163022256E-2</v>
      </c>
      <c r="AN77" s="54">
        <f>IF('Fixed data'!$G$19=FALSE,AN64+AN76,AN64)</f>
        <v>-2.2950550770488923E-2</v>
      </c>
      <c r="AO77" s="54">
        <f>IF('Fixed data'!$G$19=FALSE,AO64+AO76,AO64)</f>
        <v>-2.2319982377955589E-2</v>
      </c>
      <c r="AP77" s="54">
        <f>IF('Fixed data'!$G$19=FALSE,AP64+AP76,AP64)</f>
        <v>-2.1689413985422255E-2</v>
      </c>
      <c r="AQ77" s="54">
        <f>IF('Fixed data'!$G$19=FALSE,AQ64+AQ76,AQ64)</f>
        <v>-2.1058845592888918E-2</v>
      </c>
      <c r="AR77" s="54">
        <f>IF('Fixed data'!$G$19=FALSE,AR64+AR76,AR64)</f>
        <v>-2.0428277200355584E-2</v>
      </c>
      <c r="AS77" s="54">
        <f>IF('Fixed data'!$G$19=FALSE,AS64+AS76,AS64)</f>
        <v>-1.9797708807822251E-2</v>
      </c>
      <c r="AT77" s="54">
        <f>IF('Fixed data'!$G$19=FALSE,AT64+AT76,AT64)</f>
        <v>-1.9167140415288917E-2</v>
      </c>
      <c r="AU77" s="54">
        <f>IF('Fixed data'!$G$19=FALSE,AU64+AU76,AU64)</f>
        <v>-1.8536572022755583E-2</v>
      </c>
      <c r="AV77" s="54">
        <f>IF('Fixed data'!$G$19=FALSE,AV64+AV76,AV64)</f>
        <v>-1.790600363022225E-2</v>
      </c>
      <c r="AW77" s="54">
        <f>IF('Fixed data'!$G$19=FALSE,AW64+AW76,AW64)</f>
        <v>-1.7275435237688916E-2</v>
      </c>
      <c r="AX77" s="54">
        <f>IF('Fixed data'!$G$19=FALSE,AX64+AX76,AX64)</f>
        <v>-1.6644866845155582E-2</v>
      </c>
      <c r="AY77" s="54">
        <f>IF('Fixed data'!$G$19=FALSE,AY64+AY76,AY64)</f>
        <v>-1.5225083017955582E-2</v>
      </c>
      <c r="AZ77" s="54">
        <f>IF('Fixed data'!$G$19=FALSE,AZ64+AZ76,AZ64)</f>
        <v>-1.383808845724447E-2</v>
      </c>
      <c r="BA77" s="54">
        <f>IF('Fixed data'!$G$19=FALSE,BA64+BA76,BA64)</f>
        <v>-1.2490466854400023E-2</v>
      </c>
      <c r="BB77" s="54">
        <f>IF('Fixed data'!$G$19=FALSE,BB64+BB76,BB64)</f>
        <v>-1.1188491406933355E-2</v>
      </c>
      <c r="BC77" s="54">
        <f>IF('Fixed data'!$G$19=FALSE,BC64+BC76,BC64)</f>
        <v>-9.9255784234666879E-3</v>
      </c>
      <c r="BD77" s="54">
        <f>IF('Fixed data'!$G$19=FALSE,BD64+BD76,BD64)</f>
        <v>-8.7017279040000201E-3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-9.6399086376811743E-3</v>
      </c>
      <c r="F80" s="55">
        <f t="shared" ref="F80:BD80" si="11">F77*F78</f>
        <v>-1.1053478395587103E-2</v>
      </c>
      <c r="G80" s="55">
        <f t="shared" si="11"/>
        <v>-1.2953076607434845E-2</v>
      </c>
      <c r="H80" s="55">
        <f t="shared" si="11"/>
        <v>-1.4613275449263514E-2</v>
      </c>
      <c r="I80" s="55">
        <f t="shared" si="11"/>
        <v>-1.6167911138051782E-2</v>
      </c>
      <c r="J80" s="55">
        <f t="shared" si="11"/>
        <v>-1.7530041258427293E-2</v>
      </c>
      <c r="K80" s="55">
        <f t="shared" si="11"/>
        <v>-2.7281015335110449E-2</v>
      </c>
      <c r="L80" s="55">
        <f t="shared" si="11"/>
        <v>-7.4551766152898796E-2</v>
      </c>
      <c r="M80" s="55">
        <f t="shared" si="11"/>
        <v>-2.3873657620559648E-2</v>
      </c>
      <c r="N80" s="55">
        <f t="shared" si="11"/>
        <v>-2.7892643942938715E-2</v>
      </c>
      <c r="O80" s="55">
        <f t="shared" si="11"/>
        <v>-2.6517509319943101E-2</v>
      </c>
      <c r="P80" s="55">
        <f t="shared" si="11"/>
        <v>-2.5203482321028262E-2</v>
      </c>
      <c r="Q80" s="55">
        <f t="shared" si="11"/>
        <v>-2.3948002599440278E-2</v>
      </c>
      <c r="R80" s="55">
        <f t="shared" si="11"/>
        <v>-2.2748613092313099E-2</v>
      </c>
      <c r="S80" s="55">
        <f t="shared" si="11"/>
        <v>-2.1602955963170991E-2</v>
      </c>
      <c r="T80" s="55">
        <f t="shared" si="11"/>
        <v>-2.0508768700740605E-2</v>
      </c>
      <c r="U80" s="55">
        <f t="shared" si="11"/>
        <v>-1.9463880368141201E-2</v>
      </c>
      <c r="V80" s="55">
        <f t="shared" si="11"/>
        <v>-1.8466207996743617E-2</v>
      </c>
      <c r="W80" s="55">
        <f t="shared" si="11"/>
        <v>-1.7513753119202863E-2</v>
      </c>
      <c r="X80" s="55">
        <f t="shared" si="11"/>
        <v>-1.6604598436375465E-2</v>
      </c>
      <c r="Y80" s="55">
        <f t="shared" si="11"/>
        <v>-1.5736904613031205E-2</v>
      </c>
      <c r="Z80" s="55">
        <f t="shared" si="11"/>
        <v>-1.4908907197460035E-2</v>
      </c>
      <c r="AA80" s="55">
        <f t="shared" si="11"/>
        <v>-1.4118913660259113E-2</v>
      </c>
      <c r="AB80" s="55">
        <f t="shared" si="11"/>
        <v>-1.3365300547761983E-2</v>
      </c>
      <c r="AC80" s="55">
        <f t="shared" si="11"/>
        <v>-1.2646510745742669E-2</v>
      </c>
      <c r="AD80" s="55">
        <f t="shared" si="11"/>
        <v>-1.1961050849191666E-2</v>
      </c>
      <c r="AE80" s="55">
        <f t="shared" si="11"/>
        <v>-1.1307488634118954E-2</v>
      </c>
      <c r="AF80" s="55">
        <f t="shared" si="11"/>
        <v>-1.0684450627491489E-2</v>
      </c>
      <c r="AG80" s="55">
        <f t="shared" si="11"/>
        <v>-1.0090619771559133E-2</v>
      </c>
      <c r="AH80" s="55">
        <f t="shared" si="11"/>
        <v>-9.5247331789641877E-3</v>
      </c>
      <c r="AI80" s="55">
        <f t="shared" si="11"/>
        <v>-1.0441021538353244E-2</v>
      </c>
      <c r="AJ80" s="55">
        <f t="shared" si="11"/>
        <v>-9.8920410555291566E-3</v>
      </c>
      <c r="AK80" s="55">
        <f t="shared" si="11"/>
        <v>-9.3661825205361617E-3</v>
      </c>
      <c r="AL80" s="55">
        <f t="shared" si="11"/>
        <v>-8.8625647438734471E-3</v>
      </c>
      <c r="AM80" s="55">
        <f t="shared" si="11"/>
        <v>-8.3803382522793252E-3</v>
      </c>
      <c r="AN80" s="55">
        <f t="shared" si="11"/>
        <v>-7.9186841887284032E-3</v>
      </c>
      <c r="AO80" s="55">
        <f t="shared" si="11"/>
        <v>-7.4768132496005162E-3</v>
      </c>
      <c r="AP80" s="55">
        <f t="shared" si="11"/>
        <v>-7.053964657789292E-3</v>
      </c>
      <c r="AQ80" s="55">
        <f t="shared" si="11"/>
        <v>-6.6494051705584135E-3</v>
      </c>
      <c r="AR80" s="55">
        <f t="shared" si="11"/>
        <v>-6.2624281209925957E-3</v>
      </c>
      <c r="AS80" s="55">
        <f t="shared" si="11"/>
        <v>-5.8923524919279211E-3</v>
      </c>
      <c r="AT80" s="55">
        <f t="shared" si="11"/>
        <v>-5.538522021282799E-3</v>
      </c>
      <c r="AU80" s="55">
        <f t="shared" si="11"/>
        <v>-5.20030433774592E-3</v>
      </c>
      <c r="AV80" s="55">
        <f t="shared" si="11"/>
        <v>-4.8770901258118537E-3</v>
      </c>
      <c r="AW80" s="55">
        <f t="shared" si="11"/>
        <v>-4.5682923191879519E-3</v>
      </c>
      <c r="AX80" s="55">
        <f t="shared" si="11"/>
        <v>-4.2733453216281716E-3</v>
      </c>
      <c r="AY80" s="55">
        <f t="shared" si="11"/>
        <v>-3.7949853897342751E-3</v>
      </c>
      <c r="AZ80" s="55">
        <f t="shared" si="11"/>
        <v>-3.3488008140786663E-3</v>
      </c>
      <c r="BA80" s="55">
        <f t="shared" si="11"/>
        <v>-2.9346388369489405E-3</v>
      </c>
      <c r="BB80" s="55">
        <f t="shared" si="11"/>
        <v>-2.5521741020883234E-3</v>
      </c>
      <c r="BC80" s="55">
        <f t="shared" si="11"/>
        <v>-2.1981502033021128E-3</v>
      </c>
      <c r="BD80" s="55">
        <f t="shared" si="11"/>
        <v>-1.8709828836897553E-3</v>
      </c>
    </row>
    <row r="81" spans="1:56" x14ac:dyDescent="0.3">
      <c r="A81" s="74"/>
      <c r="B81" s="15" t="s">
        <v>18</v>
      </c>
      <c r="C81" s="15"/>
      <c r="D81" s="14" t="s">
        <v>40</v>
      </c>
      <c r="E81" s="56">
        <f>+E80</f>
        <v>-9.6399086376811743E-3</v>
      </c>
      <c r="F81" s="56">
        <f t="shared" ref="F81:BD81" si="12">+E81+F80</f>
        <v>-2.0693387033268278E-2</v>
      </c>
      <c r="G81" s="56">
        <f t="shared" si="12"/>
        <v>-3.3646463640703124E-2</v>
      </c>
      <c r="H81" s="56">
        <f t="shared" si="12"/>
        <v>-4.8259739089966641E-2</v>
      </c>
      <c r="I81" s="56">
        <f t="shared" si="12"/>
        <v>-6.4427650228018427E-2</v>
      </c>
      <c r="J81" s="56">
        <f t="shared" si="12"/>
        <v>-8.1957691486445716E-2</v>
      </c>
      <c r="K81" s="56">
        <f t="shared" si="12"/>
        <v>-0.10923870682155616</v>
      </c>
      <c r="L81" s="56">
        <f t="shared" si="12"/>
        <v>-0.18379047297445494</v>
      </c>
      <c r="M81" s="56">
        <f t="shared" si="12"/>
        <v>-0.2076641305950146</v>
      </c>
      <c r="N81" s="56">
        <f t="shared" si="12"/>
        <v>-0.23555677453795332</v>
      </c>
      <c r="O81" s="56">
        <f t="shared" si="12"/>
        <v>-0.26207428385789644</v>
      </c>
      <c r="P81" s="56">
        <f t="shared" si="12"/>
        <v>-0.2872777661789247</v>
      </c>
      <c r="Q81" s="56">
        <f t="shared" si="12"/>
        <v>-0.311225768778365</v>
      </c>
      <c r="R81" s="56">
        <f t="shared" si="12"/>
        <v>-0.33397438187067807</v>
      </c>
      <c r="S81" s="56">
        <f t="shared" si="12"/>
        <v>-0.35557733783384904</v>
      </c>
      <c r="T81" s="56">
        <f t="shared" si="12"/>
        <v>-0.37608610653458963</v>
      </c>
      <c r="U81" s="56">
        <f t="shared" si="12"/>
        <v>-0.3955499869027308</v>
      </c>
      <c r="V81" s="56">
        <f t="shared" si="12"/>
        <v>-0.41401619489947439</v>
      </c>
      <c r="W81" s="56">
        <f t="shared" si="12"/>
        <v>-0.43152994801867728</v>
      </c>
      <c r="X81" s="56">
        <f t="shared" si="12"/>
        <v>-0.44813454645505274</v>
      </c>
      <c r="Y81" s="56">
        <f t="shared" si="12"/>
        <v>-0.46387145106808392</v>
      </c>
      <c r="Z81" s="56">
        <f t="shared" si="12"/>
        <v>-0.47878035826554394</v>
      </c>
      <c r="AA81" s="56">
        <f t="shared" si="12"/>
        <v>-0.49289927192580307</v>
      </c>
      <c r="AB81" s="56">
        <f t="shared" si="12"/>
        <v>-0.50626457247356504</v>
      </c>
      <c r="AC81" s="56">
        <f t="shared" si="12"/>
        <v>-0.51891108321930768</v>
      </c>
      <c r="AD81" s="56">
        <f t="shared" si="12"/>
        <v>-0.53087213406849931</v>
      </c>
      <c r="AE81" s="56">
        <f t="shared" si="12"/>
        <v>-0.54217962270261821</v>
      </c>
      <c r="AF81" s="56">
        <f t="shared" si="12"/>
        <v>-0.55286407333010967</v>
      </c>
      <c r="AG81" s="56">
        <f t="shared" si="12"/>
        <v>-0.56295469310166879</v>
      </c>
      <c r="AH81" s="56">
        <f t="shared" si="12"/>
        <v>-0.57247942628063297</v>
      </c>
      <c r="AI81" s="56">
        <f t="shared" si="12"/>
        <v>-0.58292044781898622</v>
      </c>
      <c r="AJ81" s="56">
        <f t="shared" si="12"/>
        <v>-0.59281248887451543</v>
      </c>
      <c r="AK81" s="56">
        <f t="shared" si="12"/>
        <v>-0.60217867139505155</v>
      </c>
      <c r="AL81" s="56">
        <f t="shared" si="12"/>
        <v>-0.61104123613892503</v>
      </c>
      <c r="AM81" s="56">
        <f t="shared" si="12"/>
        <v>-0.61942157439120438</v>
      </c>
      <c r="AN81" s="56">
        <f t="shared" si="12"/>
        <v>-0.62734025857993281</v>
      </c>
      <c r="AO81" s="56">
        <f t="shared" si="12"/>
        <v>-0.63481707182953329</v>
      </c>
      <c r="AP81" s="56">
        <f t="shared" si="12"/>
        <v>-0.64187103648732258</v>
      </c>
      <c r="AQ81" s="56">
        <f t="shared" si="12"/>
        <v>-0.64852044165788103</v>
      </c>
      <c r="AR81" s="56">
        <f t="shared" si="12"/>
        <v>-0.65478286977887368</v>
      </c>
      <c r="AS81" s="56">
        <f t="shared" si="12"/>
        <v>-0.66067522227080155</v>
      </c>
      <c r="AT81" s="56">
        <f t="shared" si="12"/>
        <v>-0.66621374429208435</v>
      </c>
      <c r="AU81" s="56">
        <f t="shared" si="12"/>
        <v>-0.67141404862983023</v>
      </c>
      <c r="AV81" s="56">
        <f t="shared" si="12"/>
        <v>-0.67629113875564206</v>
      </c>
      <c r="AW81" s="56">
        <f t="shared" si="12"/>
        <v>-0.68085943107483005</v>
      </c>
      <c r="AX81" s="56">
        <f t="shared" si="12"/>
        <v>-0.6851327763964582</v>
      </c>
      <c r="AY81" s="56">
        <f t="shared" si="12"/>
        <v>-0.68892776178619253</v>
      </c>
      <c r="AZ81" s="56">
        <f t="shared" si="12"/>
        <v>-0.69227656260027115</v>
      </c>
      <c r="BA81" s="56">
        <f t="shared" si="12"/>
        <v>-0.69521120143722004</v>
      </c>
      <c r="BB81" s="56">
        <f t="shared" si="12"/>
        <v>-0.69776337553930834</v>
      </c>
      <c r="BC81" s="56">
        <f t="shared" si="12"/>
        <v>-0.6999615257426105</v>
      </c>
      <c r="BD81" s="56">
        <f t="shared" si="12"/>
        <v>-0.70183250862630031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Volumes'!R$24+'[2]ED1 Asset Replacement Volumes'!R$44</f>
        <v>14.623660350000003</v>
      </c>
      <c r="G86" s="146">
        <f>'[2]ED1 Asset Replacement Volumes'!S$24+'[2]ED1 Asset Replacement Volumes'!S$44</f>
        <v>14.736906112500003</v>
      </c>
      <c r="H86" s="146">
        <f>'[2]ED1 Asset Replacement Volumes'!T$24+'[2]ED1 Asset Replacement Volumes'!T$44</f>
        <v>14.736906112500003</v>
      </c>
      <c r="I86" s="146">
        <f>'[2]ED1 Asset Replacement Volumes'!U$24+'[2]ED1 Asset Replacement Volumes'!U$44</f>
        <v>14.623660350000003</v>
      </c>
      <c r="J86" s="146">
        <f>'[2]ED1 Asset Replacement Volumes'!V$24+'[2]ED1 Asset Replacement Volumes'!V$44</f>
        <v>14.623660350000003</v>
      </c>
      <c r="K86" s="146">
        <f>'[2]ED1 Asset Replacement Volumes'!W$24+'[2]ED1 Asset Replacement Volumes'!W$44</f>
        <v>14.623660350000003</v>
      </c>
      <c r="L86" s="146">
        <f>'[2]ED1 Asset Replacement Volumes'!X$24+'[2]ED1 Asset Replacement Volumes'!X$44</f>
        <v>30.493024087500007</v>
      </c>
      <c r="M86" s="146">
        <f>'[2]ED1 Asset Replacement Volumes'!Y$24+'[2]ED1 Asset Replacement Volumes'!Y$44</f>
        <v>117.67374303750003</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7.1414864674130278</v>
      </c>
      <c r="G87" s="143">
        <f>G86*'Fixed data'!J$12</f>
        <v>6.9831713828448034</v>
      </c>
      <c r="H87" s="143">
        <f>H86*'Fixed data'!K$12</f>
        <v>6.7695525602910598</v>
      </c>
      <c r="I87" s="143">
        <f>I86*'Fixed data'!L$12</f>
        <v>6.5055546616027531</v>
      </c>
      <c r="J87" s="143">
        <f>J86*'Fixed data'!M$12</f>
        <v>6.2935773929993282</v>
      </c>
      <c r="K87" s="143">
        <f>K86*'Fixed data'!N$12</f>
        <v>6.0816001243959033</v>
      </c>
      <c r="L87" s="143">
        <f>L86*'Fixed data'!O$12</f>
        <v>12.239244268704626</v>
      </c>
      <c r="M87" s="143">
        <f>M86*'Fixed data'!P$12</f>
        <v>45.525970727577139</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elements/1.1/"/>
    <ds:schemaRef ds:uri="http://www.w3.org/XML/1998/namespace"/>
    <ds:schemaRef ds:uri="http://schemas.microsoft.com/office/2006/documentManagement/types"/>
    <ds:schemaRef ds:uri="http://purl.org/dc/dcmitype/"/>
    <ds:schemaRef ds:uri="eecedeb9-13b3-4e62-b003-046c92e1668a"/>
    <ds:schemaRef ds:uri="http://schemas.openxmlformats.org/package/2006/metadata/core-properties"/>
    <ds:schemaRef ds:uri="efb98dbe-6680-48eb-ac67-85b3a61e7855"/>
    <ds:schemaRef ds:uri="http://schemas.microsoft.com/sharepoint/v3/field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2014-03-03T08:18:46Z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